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acovní\pomůcky\zkouška KROS imp_exp\"/>
    </mc:Choice>
  </mc:AlternateContent>
  <bookViews>
    <workbookView xWindow="0" yWindow="0" windowWidth="0" windowHeight="0"/>
  </bookViews>
  <sheets>
    <sheet name="Rekapitulace stavby" sheetId="1" r:id="rId1"/>
    <sheet name="SO 01 - Terénní úpravy" sheetId="2" r:id="rId2"/>
    <sheet name="SO 02 - Vegetační úpravy" sheetId="3" r:id="rId3"/>
    <sheet name="SO 03 - Vegetační úpravy ..." sheetId="4" r:id="rId4"/>
    <sheet name="SO 02.1 - Následná péče, ..." sheetId="5" r:id="rId5"/>
    <sheet name="SO 02.2 - Následná péče, ..." sheetId="6" r:id="rId6"/>
    <sheet name="SO 02.3 - Následná péče, ..." sheetId="7" r:id="rId7"/>
    <sheet name="SO 03.1 - Následná péče, ..." sheetId="8" r:id="rId8"/>
    <sheet name="SO 03.2 - Následná péče, ..." sheetId="9" r:id="rId9"/>
    <sheet name="SO 03.3 - Následná péče, ..." sheetId="10" r:id="rId10"/>
    <sheet name="VON - VON - Vedlejší a os..." sheetId="11" r:id="rId11"/>
    <sheet name="Pokyny pro vyplnění" sheetId="12" r:id="rId12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01 - Terénní úpravy'!$C$80:$K$161</definedName>
    <definedName name="_xlnm.Print_Area" localSheetId="1">'SO 01 - Terénní úpravy'!$C$4:$J$39,'SO 01 - Terénní úpravy'!$C$45:$J$62,'SO 01 - Terénní úpravy'!$C$68:$K$161</definedName>
    <definedName name="_xlnm.Print_Titles" localSheetId="1">'SO 01 - Terénní úpravy'!$80:$80</definedName>
    <definedName name="_xlnm._FilterDatabase" localSheetId="2" hidden="1">'SO 02 - Vegetační úpravy'!$C$82:$K$253</definedName>
    <definedName name="_xlnm.Print_Area" localSheetId="2">'SO 02 - Vegetační úpravy'!$C$4:$J$39,'SO 02 - Vegetační úpravy'!$C$45:$J$64,'SO 02 - Vegetační úpravy'!$C$70:$K$253</definedName>
    <definedName name="_xlnm.Print_Titles" localSheetId="2">'SO 02 - Vegetační úpravy'!$82:$82</definedName>
    <definedName name="_xlnm._FilterDatabase" localSheetId="3" hidden="1">'SO 03 - Vegetační úpravy ...'!$C$80:$K$195</definedName>
    <definedName name="_xlnm.Print_Area" localSheetId="3">'SO 03 - Vegetační úpravy ...'!$C$4:$J$39,'SO 03 - Vegetační úpravy ...'!$C$45:$J$62,'SO 03 - Vegetační úpravy ...'!$C$68:$K$195</definedName>
    <definedName name="_xlnm.Print_Titles" localSheetId="3">'SO 03 - Vegetační úpravy ...'!$80:$80</definedName>
    <definedName name="_xlnm._FilterDatabase" localSheetId="4" hidden="1">'SO 02.1 - Následná péče, ...'!$C$80:$K$121</definedName>
    <definedName name="_xlnm.Print_Area" localSheetId="4">'SO 02.1 - Následná péče, ...'!$C$4:$J$39,'SO 02.1 - Následná péče, ...'!$C$45:$J$62,'SO 02.1 - Následná péče, ...'!$C$68:$K$121</definedName>
    <definedName name="_xlnm.Print_Titles" localSheetId="4">'SO 02.1 - Následná péče, ...'!$80:$80</definedName>
    <definedName name="_xlnm._FilterDatabase" localSheetId="5" hidden="1">'SO 02.2 - Následná péče, ...'!$C$80:$K$121</definedName>
    <definedName name="_xlnm.Print_Area" localSheetId="5">'SO 02.2 - Následná péče, ...'!$C$4:$J$39,'SO 02.2 - Následná péče, ...'!$C$45:$J$62,'SO 02.2 - Následná péče, ...'!$C$68:$K$121</definedName>
    <definedName name="_xlnm.Print_Titles" localSheetId="5">'SO 02.2 - Následná péče, ...'!$80:$80</definedName>
    <definedName name="_xlnm._FilterDatabase" localSheetId="6" hidden="1">'SO 02.3 - Následná péče, ...'!$C$80:$K$131</definedName>
    <definedName name="_xlnm.Print_Area" localSheetId="6">'SO 02.3 - Následná péče, ...'!$C$4:$J$39,'SO 02.3 - Následná péče, ...'!$C$45:$J$62,'SO 02.3 - Následná péče, ...'!$C$68:$K$131</definedName>
    <definedName name="_xlnm.Print_Titles" localSheetId="6">'SO 02.3 - Následná péče, ...'!$80:$80</definedName>
    <definedName name="_xlnm._FilterDatabase" localSheetId="7" hidden="1">'SO 03.1 - Následná péče, ...'!$C$80:$K$121</definedName>
    <definedName name="_xlnm.Print_Area" localSheetId="7">'SO 03.1 - Následná péče, ...'!$C$4:$J$39,'SO 03.1 - Následná péče, ...'!$C$45:$J$62,'SO 03.1 - Následná péče, ...'!$C$68:$K$121</definedName>
    <definedName name="_xlnm.Print_Titles" localSheetId="7">'SO 03.1 - Následná péče, ...'!$80:$80</definedName>
    <definedName name="_xlnm._FilterDatabase" localSheetId="8" hidden="1">'SO 03.2 - Následná péče, ...'!$C$80:$K$121</definedName>
    <definedName name="_xlnm.Print_Area" localSheetId="8">'SO 03.2 - Následná péče, ...'!$C$4:$J$39,'SO 03.2 - Následná péče, ...'!$C$45:$J$62,'SO 03.2 - Následná péče, ...'!$C$68:$K$121</definedName>
    <definedName name="_xlnm.Print_Titles" localSheetId="8">'SO 03.2 - Následná péče, ...'!$80:$80</definedName>
    <definedName name="_xlnm._FilterDatabase" localSheetId="9" hidden="1">'SO 03.3 - Následná péče, ...'!$C$80:$K$127</definedName>
    <definedName name="_xlnm.Print_Area" localSheetId="9">'SO 03.3 - Následná péče, ...'!$C$4:$J$39,'SO 03.3 - Následná péče, ...'!$C$45:$J$62,'SO 03.3 - Následná péče, ...'!$C$68:$K$127</definedName>
    <definedName name="_xlnm.Print_Titles" localSheetId="9">'SO 03.3 - Následná péče, ...'!$80:$80</definedName>
    <definedName name="_xlnm._FilterDatabase" localSheetId="10" hidden="1">'VON - VON - Vedlejší a os...'!$C$80:$K$105</definedName>
    <definedName name="_xlnm.Print_Area" localSheetId="10">'VON - VON - Vedlejší a os...'!$C$4:$J$39,'VON - VON - Vedlejší a os...'!$C$45:$J$62,'VON - VON - Vedlejší a os...'!$C$68:$K$105</definedName>
    <definedName name="_xlnm.Print_Titles" localSheetId="10">'VON - VON - Vedlejší a os...'!$80:$80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J37"/>
  <c r="J36"/>
  <c i="1" r="AY64"/>
  <c i="11" r="J35"/>
  <c i="1" r="AX64"/>
  <c i="11"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0" r="J37"/>
  <c r="J36"/>
  <c i="1" r="AY63"/>
  <c i="10" r="J35"/>
  <c i="1" r="AX63"/>
  <c i="10"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9" r="J37"/>
  <c r="J36"/>
  <c i="1" r="AY62"/>
  <c i="9" r="J35"/>
  <c i="1" r="AX62"/>
  <c i="9"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8" r="J37"/>
  <c r="J36"/>
  <c i="1" r="AY61"/>
  <c i="8" r="J35"/>
  <c i="1" r="AX61"/>
  <c i="8"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7" r="J37"/>
  <c r="J36"/>
  <c i="1" r="AY60"/>
  <c i="7" r="J35"/>
  <c i="1" r="AX60"/>
  <c i="7"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6" r="J37"/>
  <c r="J36"/>
  <c i="1" r="AY59"/>
  <c i="6" r="J35"/>
  <c i="1" r="AX59"/>
  <c i="6"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5" r="J37"/>
  <c r="J36"/>
  <c i="1" r="AY58"/>
  <c i="5" r="J35"/>
  <c i="1" r="AX58"/>
  <c i="5"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4" r="J37"/>
  <c r="J36"/>
  <c i="1" r="AY57"/>
  <c i="4" r="J35"/>
  <c i="1" r="AX57"/>
  <c i="4"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1"/>
  <c r="BH151"/>
  <c r="BG151"/>
  <c r="BF151"/>
  <c r="T151"/>
  <c r="R151"/>
  <c r="P151"/>
  <c r="BI144"/>
  <c r="BH144"/>
  <c r="BG144"/>
  <c r="BF144"/>
  <c r="T144"/>
  <c r="R144"/>
  <c r="P144"/>
  <c r="BI136"/>
  <c r="BH136"/>
  <c r="BG136"/>
  <c r="BF136"/>
  <c r="T136"/>
  <c r="R136"/>
  <c r="P136"/>
  <c r="BI131"/>
  <c r="BH131"/>
  <c r="BG131"/>
  <c r="BF131"/>
  <c r="T131"/>
  <c r="R131"/>
  <c r="P131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08"/>
  <c r="BH108"/>
  <c r="BG108"/>
  <c r="BF108"/>
  <c r="T108"/>
  <c r="R108"/>
  <c r="P108"/>
  <c r="BI100"/>
  <c r="BH100"/>
  <c r="BG100"/>
  <c r="BF100"/>
  <c r="T100"/>
  <c r="R100"/>
  <c r="P100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3" r="J37"/>
  <c r="J36"/>
  <c i="1" r="AY56"/>
  <c i="3" r="J35"/>
  <c i="1" r="AX56"/>
  <c i="3"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R248"/>
  <c r="P248"/>
  <c r="BI242"/>
  <c r="BH242"/>
  <c r="BG242"/>
  <c r="BF242"/>
  <c r="T242"/>
  <c r="T241"/>
  <c r="R242"/>
  <c r="R241"/>
  <c r="P242"/>
  <c r="P241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3"/>
  <c r="BH183"/>
  <c r="BG183"/>
  <c r="BF183"/>
  <c r="T183"/>
  <c r="R183"/>
  <c r="P183"/>
  <c r="BI176"/>
  <c r="BH176"/>
  <c r="BG176"/>
  <c r="BF176"/>
  <c r="T176"/>
  <c r="R176"/>
  <c r="P176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5"/>
  <c r="BH125"/>
  <c r="BG125"/>
  <c r="BF125"/>
  <c r="T125"/>
  <c r="R125"/>
  <c r="P125"/>
  <c r="BI120"/>
  <c r="BH120"/>
  <c r="BG120"/>
  <c r="BF120"/>
  <c r="T120"/>
  <c r="R120"/>
  <c r="P120"/>
  <c r="BI110"/>
  <c r="BH110"/>
  <c r="BG110"/>
  <c r="BF110"/>
  <c r="T110"/>
  <c r="R110"/>
  <c r="P110"/>
  <c r="BI95"/>
  <c r="BH95"/>
  <c r="BG95"/>
  <c r="BF95"/>
  <c r="T95"/>
  <c r="R95"/>
  <c r="P95"/>
  <c r="BI90"/>
  <c r="BH90"/>
  <c r="BG90"/>
  <c r="BF90"/>
  <c r="T90"/>
  <c r="R90"/>
  <c r="P90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160"/>
  <c r="J160"/>
  <c r="BK155"/>
  <c r="J155"/>
  <c r="BK151"/>
  <c r="J151"/>
  <c r="BK143"/>
  <c r="J143"/>
  <c r="BK138"/>
  <c r="J138"/>
  <c r="BK133"/>
  <c r="J133"/>
  <c r="BK125"/>
  <c r="J125"/>
  <c r="BK120"/>
  <c r="J120"/>
  <c r="BK110"/>
  <c r="J110"/>
  <c r="BK95"/>
  <c r="J95"/>
  <c r="BK90"/>
  <c r="J90"/>
  <c r="BK84"/>
  <c r="J84"/>
  <c i="1" r="AS54"/>
  <c i="3" r="BK253"/>
  <c r="J253"/>
  <c r="BK252"/>
  <c r="J252"/>
  <c r="BK248"/>
  <c r="J248"/>
  <c r="BK242"/>
  <c r="J242"/>
  <c r="BK239"/>
  <c r="J239"/>
  <c r="BK235"/>
  <c r="J235"/>
  <c r="BK232"/>
  <c r="J232"/>
  <c r="BK229"/>
  <c r="J229"/>
  <c r="BK226"/>
  <c r="J226"/>
  <c r="BK223"/>
  <c r="J223"/>
  <c r="BK218"/>
  <c r="J218"/>
  <c r="BK216"/>
  <c r="J216"/>
  <c r="BK213"/>
  <c r="J213"/>
  <c r="BK205"/>
  <c r="J205"/>
  <c r="BK202"/>
  <c r="J202"/>
  <c r="BK199"/>
  <c r="J199"/>
  <c r="BK196"/>
  <c r="J196"/>
  <c r="BK193"/>
  <c r="J193"/>
  <c r="BK183"/>
  <c r="J183"/>
  <c r="BK176"/>
  <c r="J176"/>
  <c r="BK168"/>
  <c r="J168"/>
  <c r="BK163"/>
  <c r="J163"/>
  <c r="BK157"/>
  <c r="J157"/>
  <c r="BK154"/>
  <c r="J154"/>
  <c r="BK151"/>
  <c r="J151"/>
  <c r="BK148"/>
  <c r="J148"/>
  <c r="BK140"/>
  <c r="J140"/>
  <c r="BK132"/>
  <c r="J132"/>
  <c r="BK128"/>
  <c r="J128"/>
  <c r="BK125"/>
  <c r="J125"/>
  <c r="BK121"/>
  <c r="J121"/>
  <c r="BK117"/>
  <c r="J117"/>
  <c r="BK112"/>
  <c r="J112"/>
  <c r="BK107"/>
  <c r="J107"/>
  <c r="BK101"/>
  <c r="J101"/>
  <c r="BK96"/>
  <c r="J96"/>
  <c r="BK91"/>
  <c r="J91"/>
  <c r="BK86"/>
  <c r="J86"/>
  <c i="4" r="BK194"/>
  <c r="J194"/>
  <c r="BK191"/>
  <c r="J191"/>
  <c r="BK186"/>
  <c r="J186"/>
  <c r="BK184"/>
  <c r="J184"/>
  <c r="BK181"/>
  <c r="J181"/>
  <c r="BK173"/>
  <c r="J173"/>
  <c r="BK170"/>
  <c r="J170"/>
  <c r="BK167"/>
  <c r="J167"/>
  <c r="BK164"/>
  <c r="J164"/>
  <c r="BK161"/>
  <c r="J161"/>
  <c r="BK151"/>
  <c r="J151"/>
  <c r="BK144"/>
  <c r="J144"/>
  <c r="BK136"/>
  <c r="J136"/>
  <c r="BK131"/>
  <c r="J131"/>
  <c r="BK125"/>
  <c r="J125"/>
  <c r="BK122"/>
  <c r="J122"/>
  <c r="BK119"/>
  <c r="J119"/>
  <c r="BK116"/>
  <c r="J116"/>
  <c r="BK108"/>
  <c r="J108"/>
  <c r="BK100"/>
  <c r="J100"/>
  <c r="BK94"/>
  <c r="J94"/>
  <c r="BK89"/>
  <c r="J89"/>
  <c r="BK84"/>
  <c r="J84"/>
  <c i="5" r="BK120"/>
  <c r="J120"/>
  <c r="BK116"/>
  <c r="J116"/>
  <c r="BK114"/>
  <c r="J114"/>
  <c r="BK111"/>
  <c r="J111"/>
  <c r="BK103"/>
  <c r="J103"/>
  <c r="BK98"/>
  <c r="J98"/>
  <c r="BK92"/>
  <c r="J92"/>
  <c r="BK89"/>
  <c r="J89"/>
  <c r="BK84"/>
  <c r="J84"/>
  <c i="6" r="BK120"/>
  <c r="J120"/>
  <c r="BK116"/>
  <c r="J116"/>
  <c r="BK114"/>
  <c r="J114"/>
  <c r="BK111"/>
  <c r="J111"/>
  <c r="BK103"/>
  <c r="J103"/>
  <c r="BK98"/>
  <c r="J98"/>
  <c r="BK92"/>
  <c r="J92"/>
  <c r="BK89"/>
  <c r="J89"/>
  <c r="BK84"/>
  <c r="J84"/>
  <c i="7" r="BK130"/>
  <c r="J130"/>
  <c r="BK126"/>
  <c r="J126"/>
  <c r="BK124"/>
  <c r="J124"/>
  <c r="BK121"/>
  <c r="J121"/>
  <c r="BK113"/>
  <c r="J113"/>
  <c r="BK110"/>
  <c r="J110"/>
  <c r="BK107"/>
  <c r="J107"/>
  <c r="BK102"/>
  <c r="J102"/>
  <c r="BK96"/>
  <c r="J96"/>
  <c r="BK92"/>
  <c r="J92"/>
  <c r="BK89"/>
  <c r="J89"/>
  <c r="BK84"/>
  <c r="J84"/>
  <c i="8" r="BK120"/>
  <c r="J120"/>
  <c r="BK116"/>
  <c r="J116"/>
  <c r="BK114"/>
  <c r="J114"/>
  <c r="BK111"/>
  <c r="J111"/>
  <c r="BK103"/>
  <c r="J103"/>
  <c r="BK98"/>
  <c r="J98"/>
  <c r="BK92"/>
  <c r="J92"/>
  <c r="BK89"/>
  <c r="J89"/>
  <c r="BK84"/>
  <c r="J84"/>
  <c i="9" r="BK120"/>
  <c r="J120"/>
  <c r="BK116"/>
  <c r="J116"/>
  <c r="BK114"/>
  <c r="J114"/>
  <c r="BK111"/>
  <c r="J111"/>
  <c r="BK103"/>
  <c r="J103"/>
  <c r="BK98"/>
  <c r="J98"/>
  <c r="BK92"/>
  <c r="J92"/>
  <c r="BK89"/>
  <c r="J89"/>
  <c r="BK84"/>
  <c r="J84"/>
  <c i="10" r="BK126"/>
  <c r="J126"/>
  <c r="BK122"/>
  <c r="J122"/>
  <c r="BK120"/>
  <c r="J120"/>
  <c r="BK117"/>
  <c r="J117"/>
  <c r="BK109"/>
  <c r="J109"/>
  <c r="BK106"/>
  <c r="J106"/>
  <c r="BK103"/>
  <c r="J103"/>
  <c r="BK98"/>
  <c r="J98"/>
  <c r="BK92"/>
  <c r="J92"/>
  <c r="BK89"/>
  <c r="J89"/>
  <c r="BK84"/>
  <c r="J84"/>
  <c i="11" r="BK102"/>
  <c r="J102"/>
  <c r="BK96"/>
  <c r="J96"/>
  <c r="BK91"/>
  <c r="J91"/>
  <c r="BK88"/>
  <c r="J88"/>
  <c r="BK84"/>
  <c r="J84"/>
  <c i="2" l="1" r="BK83"/>
  <c r="J83"/>
  <c r="J61"/>
  <c r="P83"/>
  <c r="P82"/>
  <c r="P81"/>
  <c i="1" r="AU55"/>
  <c i="2" r="R83"/>
  <c r="R82"/>
  <c r="R81"/>
  <c r="T83"/>
  <c r="T82"/>
  <c r="T81"/>
  <c i="3" r="BK85"/>
  <c r="J85"/>
  <c r="J61"/>
  <c r="P85"/>
  <c r="R85"/>
  <c r="T85"/>
  <c r="BK247"/>
  <c r="J247"/>
  <c r="J63"/>
  <c r="P247"/>
  <c r="R247"/>
  <c r="T247"/>
  <c i="4" r="BK83"/>
  <c r="J83"/>
  <c r="J61"/>
  <c r="P83"/>
  <c r="P82"/>
  <c r="P81"/>
  <c i="1" r="AU57"/>
  <c i="4" r="R83"/>
  <c r="R82"/>
  <c r="R81"/>
  <c r="T83"/>
  <c r="T82"/>
  <c r="T81"/>
  <c i="5" r="BK83"/>
  <c r="J83"/>
  <c r="J61"/>
  <c r="P83"/>
  <c r="P82"/>
  <c r="P81"/>
  <c i="1" r="AU58"/>
  <c i="5" r="R83"/>
  <c r="R82"/>
  <c r="R81"/>
  <c r="T83"/>
  <c r="T82"/>
  <c r="T81"/>
  <c i="6" r="BK83"/>
  <c r="J83"/>
  <c r="J61"/>
  <c r="P83"/>
  <c r="P82"/>
  <c r="P81"/>
  <c i="1" r="AU59"/>
  <c i="6" r="R83"/>
  <c r="R82"/>
  <c r="R81"/>
  <c r="T83"/>
  <c r="T82"/>
  <c r="T81"/>
  <c i="7" r="BK83"/>
  <c r="J83"/>
  <c r="J61"/>
  <c r="P83"/>
  <c r="P82"/>
  <c r="P81"/>
  <c i="1" r="AU60"/>
  <c i="7" r="R83"/>
  <c r="R82"/>
  <c r="R81"/>
  <c r="T83"/>
  <c r="T82"/>
  <c r="T81"/>
  <c i="8" r="BK83"/>
  <c r="J83"/>
  <c r="J61"/>
  <c r="P83"/>
  <c r="P82"/>
  <c r="P81"/>
  <c i="1" r="AU61"/>
  <c i="8" r="R83"/>
  <c r="R82"/>
  <c r="R81"/>
  <c r="T83"/>
  <c r="T82"/>
  <c r="T81"/>
  <c i="9" r="BK83"/>
  <c r="J83"/>
  <c r="J61"/>
  <c r="P83"/>
  <c r="P82"/>
  <c r="P81"/>
  <c i="1" r="AU62"/>
  <c i="9" r="R83"/>
  <c r="R82"/>
  <c r="R81"/>
  <c r="T83"/>
  <c r="T82"/>
  <c r="T81"/>
  <c i="10" r="BK83"/>
  <c r="J83"/>
  <c r="J61"/>
  <c r="P83"/>
  <c r="P82"/>
  <c r="P81"/>
  <c i="1" r="AU63"/>
  <c i="10" r="R83"/>
  <c r="R82"/>
  <c r="R81"/>
  <c r="T83"/>
  <c r="T82"/>
  <c r="T81"/>
  <c i="11" r="BK83"/>
  <c r="J83"/>
  <c r="J61"/>
  <c r="P83"/>
  <c r="P82"/>
  <c r="P81"/>
  <c i="1" r="AU64"/>
  <c i="11" r="R83"/>
  <c r="R82"/>
  <c r="R81"/>
  <c r="T83"/>
  <c r="T82"/>
  <c r="T81"/>
  <c i="3" r="BK241"/>
  <c r="J241"/>
  <c r="J62"/>
  <c i="11" r="E48"/>
  <c r="J52"/>
  <c r="F55"/>
  <c r="BE84"/>
  <c r="BE88"/>
  <c r="BE91"/>
  <c r="BE96"/>
  <c r="BE102"/>
  <c i="10" r="E48"/>
  <c r="J52"/>
  <c r="F55"/>
  <c r="BE84"/>
  <c r="BE89"/>
  <c r="BE92"/>
  <c r="BE98"/>
  <c r="BE103"/>
  <c r="BE106"/>
  <c r="BE109"/>
  <c r="BE117"/>
  <c r="BE120"/>
  <c r="BE122"/>
  <c r="BE126"/>
  <c i="9" r="E48"/>
  <c r="J52"/>
  <c r="F55"/>
  <c r="BE84"/>
  <c r="BE89"/>
  <c r="BE92"/>
  <c r="BE98"/>
  <c r="BE103"/>
  <c r="BE111"/>
  <c r="BE114"/>
  <c r="BE116"/>
  <c r="BE120"/>
  <c i="8" r="E48"/>
  <c r="J52"/>
  <c r="F55"/>
  <c r="BE84"/>
  <c r="BE89"/>
  <c r="BE92"/>
  <c r="BE98"/>
  <c r="BE103"/>
  <c r="BE111"/>
  <c r="BE114"/>
  <c r="BE116"/>
  <c r="BE120"/>
  <c i="7" r="E48"/>
  <c r="J52"/>
  <c r="F55"/>
  <c r="BE84"/>
  <c r="BE89"/>
  <c r="BE92"/>
  <c r="BE96"/>
  <c r="BE102"/>
  <c r="BE107"/>
  <c r="BE110"/>
  <c r="BE113"/>
  <c r="BE121"/>
  <c r="BE124"/>
  <c r="BE126"/>
  <c r="BE130"/>
  <c i="6" r="E48"/>
  <c r="J52"/>
  <c r="F55"/>
  <c r="BE84"/>
  <c r="BE89"/>
  <c r="BE92"/>
  <c r="BE98"/>
  <c r="BE103"/>
  <c r="BE111"/>
  <c r="BE114"/>
  <c r="BE116"/>
  <c r="BE120"/>
  <c i="5" r="E48"/>
  <c r="J52"/>
  <c r="F55"/>
  <c r="BE84"/>
  <c r="BE89"/>
  <c r="BE92"/>
  <c r="BE98"/>
  <c r="BE103"/>
  <c r="BE111"/>
  <c r="BE114"/>
  <c r="BE116"/>
  <c r="BE120"/>
  <c i="4" r="E48"/>
  <c r="J52"/>
  <c r="F55"/>
  <c r="BE84"/>
  <c r="BE89"/>
  <c r="BE94"/>
  <c r="BE100"/>
  <c r="BE108"/>
  <c r="BE116"/>
  <c r="BE119"/>
  <c r="BE122"/>
  <c r="BE125"/>
  <c r="BE131"/>
  <c r="BE136"/>
  <c r="BE144"/>
  <c r="BE151"/>
  <c r="BE161"/>
  <c r="BE164"/>
  <c r="BE167"/>
  <c r="BE170"/>
  <c r="BE173"/>
  <c r="BE181"/>
  <c r="BE184"/>
  <c r="BE186"/>
  <c r="BE191"/>
  <c r="BE194"/>
  <c i="3" r="E48"/>
  <c r="J52"/>
  <c r="F55"/>
  <c r="BE86"/>
  <c r="BE91"/>
  <c r="BE96"/>
  <c r="BE101"/>
  <c r="BE107"/>
  <c r="BE112"/>
  <c r="BE117"/>
  <c r="BE121"/>
  <c r="BE125"/>
  <c r="BE128"/>
  <c r="BE132"/>
  <c r="BE140"/>
  <c r="BE148"/>
  <c r="BE151"/>
  <c r="BE154"/>
  <c r="BE157"/>
  <c r="BE163"/>
  <c r="BE168"/>
  <c r="BE176"/>
  <c r="BE183"/>
  <c r="BE193"/>
  <c r="BE196"/>
  <c r="BE199"/>
  <c r="BE202"/>
  <c r="BE205"/>
  <c r="BE213"/>
  <c r="BE216"/>
  <c r="BE218"/>
  <c r="BE223"/>
  <c r="BE226"/>
  <c r="BE229"/>
  <c r="BE232"/>
  <c r="BE235"/>
  <c r="BE239"/>
  <c r="BE242"/>
  <c r="BE248"/>
  <c r="BE252"/>
  <c r="BE253"/>
  <c i="2" r="E48"/>
  <c r="J52"/>
  <c r="F55"/>
  <c r="BE84"/>
  <c r="BE90"/>
  <c r="BE95"/>
  <c r="BE110"/>
  <c r="BE120"/>
  <c r="BE125"/>
  <c r="BE133"/>
  <c r="BE138"/>
  <c r="BE143"/>
  <c r="BE151"/>
  <c r="BE155"/>
  <c r="BE160"/>
  <c r="F34"/>
  <c i="1" r="BA55"/>
  <c i="2" r="J34"/>
  <c i="1" r="AW55"/>
  <c i="2" r="F35"/>
  <c i="1" r="BB55"/>
  <c i="2" r="F36"/>
  <c i="1" r="BC55"/>
  <c i="2" r="F37"/>
  <c i="1" r="BD55"/>
  <c i="3" r="F34"/>
  <c i="1" r="BA56"/>
  <c i="3" r="J34"/>
  <c i="1" r="AW56"/>
  <c i="3" r="F35"/>
  <c i="1" r="BB56"/>
  <c i="3" r="F36"/>
  <c i="1" r="BC56"/>
  <c i="3" r="F37"/>
  <c i="1" r="BD56"/>
  <c i="4" r="F34"/>
  <c i="1" r="BA57"/>
  <c i="4" r="J34"/>
  <c i="1" r="AW57"/>
  <c i="4" r="F35"/>
  <c i="1" r="BB57"/>
  <c i="4" r="F36"/>
  <c i="1" r="BC57"/>
  <c i="4" r="F37"/>
  <c i="1" r="BD57"/>
  <c i="5" r="F34"/>
  <c i="1" r="BA58"/>
  <c i="5" r="J34"/>
  <c i="1" r="AW58"/>
  <c i="5" r="F35"/>
  <c i="1" r="BB58"/>
  <c i="5" r="F36"/>
  <c i="1" r="BC58"/>
  <c i="5" r="F37"/>
  <c i="1" r="BD58"/>
  <c i="6" r="F34"/>
  <c i="1" r="BA59"/>
  <c i="6" r="J34"/>
  <c i="1" r="AW59"/>
  <c i="6" r="F35"/>
  <c i="1" r="BB59"/>
  <c i="6" r="F36"/>
  <c i="1" r="BC59"/>
  <c i="6" r="F37"/>
  <c i="1" r="BD59"/>
  <c i="7" r="F34"/>
  <c i="1" r="BA60"/>
  <c i="7" r="J34"/>
  <c i="1" r="AW60"/>
  <c i="7" r="F35"/>
  <c i="1" r="BB60"/>
  <c i="7" r="F36"/>
  <c i="1" r="BC60"/>
  <c i="7" r="F37"/>
  <c i="1" r="BD60"/>
  <c i="8" r="F34"/>
  <c i="1" r="BA61"/>
  <c i="8" r="J34"/>
  <c i="1" r="AW61"/>
  <c i="8" r="F35"/>
  <c i="1" r="BB61"/>
  <c i="8" r="F36"/>
  <c i="1" r="BC61"/>
  <c i="8" r="F37"/>
  <c i="1" r="BD61"/>
  <c i="9" r="F34"/>
  <c i="1" r="BA62"/>
  <c i="9" r="J34"/>
  <c i="1" r="AW62"/>
  <c i="9" r="F35"/>
  <c i="1" r="BB62"/>
  <c i="9" r="F36"/>
  <c i="1" r="BC62"/>
  <c i="9" r="F37"/>
  <c i="1" r="BD62"/>
  <c i="10" r="F34"/>
  <c i="1" r="BA63"/>
  <c i="10" r="J34"/>
  <c i="1" r="AW63"/>
  <c i="10" r="F35"/>
  <c i="1" r="BB63"/>
  <c i="10" r="F36"/>
  <c i="1" r="BC63"/>
  <c i="10" r="F37"/>
  <c i="1" r="BD63"/>
  <c i="11" r="F34"/>
  <c i="1" r="BA64"/>
  <c i="11" r="J34"/>
  <c i="1" r="AW64"/>
  <c i="11" r="F35"/>
  <c i="1" r="BB64"/>
  <c i="11" r="F36"/>
  <c i="1" r="BC64"/>
  <c i="11" r="F37"/>
  <c i="1" r="BD64"/>
  <c i="3" l="1" r="T84"/>
  <c r="T83"/>
  <c r="R84"/>
  <c r="R83"/>
  <c r="P84"/>
  <c r="P83"/>
  <c i="1" r="AU56"/>
  <c i="2" r="BK82"/>
  <c r="J82"/>
  <c r="J60"/>
  <c i="3" r="BK84"/>
  <c r="J84"/>
  <c r="J60"/>
  <c i="4" r="BK82"/>
  <c r="J82"/>
  <c r="J60"/>
  <c i="5" r="BK82"/>
  <c r="J82"/>
  <c r="J60"/>
  <c i="6" r="BK82"/>
  <c r="J82"/>
  <c r="J60"/>
  <c i="7" r="BK82"/>
  <c r="J82"/>
  <c r="J60"/>
  <c i="8" r="BK82"/>
  <c r="J82"/>
  <c r="J60"/>
  <c i="9" r="BK82"/>
  <c r="J82"/>
  <c r="J60"/>
  <c i="10" r="BK82"/>
  <c r="J82"/>
  <c r="J60"/>
  <c i="11" r="BK82"/>
  <c r="J82"/>
  <c r="J60"/>
  <c i="1" r="AU54"/>
  <c i="2" r="F33"/>
  <c i="1" r="AZ55"/>
  <c i="2" r="J33"/>
  <c i="1" r="AV55"/>
  <c r="AT55"/>
  <c i="3" r="F33"/>
  <c i="1" r="AZ56"/>
  <c i="3" r="J33"/>
  <c i="1" r="AV56"/>
  <c r="AT56"/>
  <c i="4" r="F33"/>
  <c i="1" r="AZ57"/>
  <c i="4" r="J33"/>
  <c i="1" r="AV57"/>
  <c r="AT57"/>
  <c i="5" r="F33"/>
  <c i="1" r="AZ58"/>
  <c i="5" r="J33"/>
  <c i="1" r="AV58"/>
  <c r="AT58"/>
  <c i="6" r="F33"/>
  <c i="1" r="AZ59"/>
  <c i="6" r="J33"/>
  <c i="1" r="AV59"/>
  <c r="AT59"/>
  <c i="7" r="F33"/>
  <c i="1" r="AZ60"/>
  <c i="7" r="J33"/>
  <c i="1" r="AV60"/>
  <c r="AT60"/>
  <c i="8" r="F33"/>
  <c i="1" r="AZ61"/>
  <c i="8" r="J33"/>
  <c i="1" r="AV61"/>
  <c r="AT61"/>
  <c i="9" r="F33"/>
  <c i="1" r="AZ62"/>
  <c i="9" r="J33"/>
  <c i="1" r="AV62"/>
  <c r="AT62"/>
  <c i="10" r="F33"/>
  <c i="1" r="AZ63"/>
  <c i="10" r="J33"/>
  <c i="1" r="AV63"/>
  <c r="AT63"/>
  <c i="11" r="F33"/>
  <c i="1" r="AZ64"/>
  <c i="11" r="J33"/>
  <c i="1" r="AV64"/>
  <c r="AT64"/>
  <c r="BD54"/>
  <c r="W33"/>
  <c r="BC54"/>
  <c r="W32"/>
  <c r="BB54"/>
  <c r="W31"/>
  <c r="BA54"/>
  <c r="W30"/>
  <c i="2" l="1" r="BK81"/>
  <c r="J81"/>
  <c r="J59"/>
  <c i="3" r="BK83"/>
  <c r="J83"/>
  <c r="J59"/>
  <c i="4" r="BK81"/>
  <c r="J81"/>
  <c r="J59"/>
  <c i="5" r="BK81"/>
  <c r="J81"/>
  <c r="J59"/>
  <c i="6" r="BK81"/>
  <c r="J81"/>
  <c r="J59"/>
  <c i="7" r="BK81"/>
  <c r="J81"/>
  <c r="J59"/>
  <c i="8" r="BK81"/>
  <c r="J81"/>
  <c r="J59"/>
  <c i="9" r="BK81"/>
  <c r="J81"/>
  <c r="J59"/>
  <c i="10" r="BK81"/>
  <c r="J81"/>
  <c r="J59"/>
  <c i="11" r="BK81"/>
  <c r="J81"/>
  <c r="J59"/>
  <c i="1" r="AZ54"/>
  <c r="W29"/>
  <c r="AW54"/>
  <c r="AK30"/>
  <c r="AX54"/>
  <c r="AY54"/>
  <c i="11" l="1" r="J30"/>
  <c i="1" r="AG64"/>
  <c i="9" r="J30"/>
  <c i="1" r="AG62"/>
  <c i="10" r="J30"/>
  <c i="1" r="AG63"/>
  <c i="6" r="J30"/>
  <c i="1" r="AG59"/>
  <c i="7" r="J30"/>
  <c i="1" r="AG60"/>
  <c i="8" r="J30"/>
  <c i="1" r="AG61"/>
  <c i="5" r="J30"/>
  <c i="1" r="AG58"/>
  <c i="4" r="J30"/>
  <c i="1" r="AG57"/>
  <c i="3" r="J30"/>
  <c i="1" r="AG56"/>
  <c i="2" r="J30"/>
  <c i="1" r="AG55"/>
  <c r="AV54"/>
  <c r="AK29"/>
  <c i="2" l="1" r="J39"/>
  <c i="3" r="J39"/>
  <c i="4" r="J39"/>
  <c i="5" r="J39"/>
  <c i="6" r="J39"/>
  <c i="7" r="J39"/>
  <c i="8" r="J39"/>
  <c i="9" r="J39"/>
  <c i="10" r="J39"/>
  <c i="11" r="J39"/>
  <c i="1" r="AN55"/>
  <c r="AN56"/>
  <c r="AN57"/>
  <c r="AN58"/>
  <c r="AN59"/>
  <c r="AN60"/>
  <c r="AN61"/>
  <c r="AN62"/>
  <c r="AN63"/>
  <c r="AN64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<sst xmlns="http://schemas.openxmlformats.org/spreadsheetml/2006/main">
  <si>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</si>
  <si>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</si>
  <si>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</si>
  <si>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</si>
  <si>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</si>
  <si>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{0fa1c881-ce13-4562-a3eb-a8998456a61b}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</si>
  <si>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</si>
  <si>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</si>
  <si>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</si>
  <si>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</si>
  <si>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</si>
  <si>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</si>
  <si>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</si>
  <si>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</si>
  <si>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LBC4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</si>
  <si>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</si>
  <si>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</si>
  <si>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</si>
  <si>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</si>
  <si>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</si>
  <si>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</si>
  <si>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</si>
  <si>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</si>
  <si>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24.11.2022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</si>
  <si>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</si>
  <si>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</si>
  <si>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</si>
  <si>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</si>
  <si>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</si>
  <si>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</si>
  <si>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</si>
  <si>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</si>
  <si>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</si>
  <si>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</si>
  <si>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</si>
  <si>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</si>
  <si>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</si>
  <si>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</si>
  <si>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</si>
  <si>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</si>
  <si>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</si>
  <si>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</si>
  <si>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</si>
  <si>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</si>
  <si>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</si>
  <si>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</si>
  <si>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</si>
  <si>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</si>
  <si>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</si>
  <si>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</si>
  <si>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</si>
  <si>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</si>
  <si>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</si>
  <si>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</si>
  <si>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</si>
  <si>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</si>
  <si>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</si>
  <si>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</si>
  <si>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</si>
  <si>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</si>
  <si>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</si>
  <si>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</si>
  <si>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</si>
  <si>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</si>
  <si>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</si>
  <si>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</si>
  <si>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</si>
  <si>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</si>
  <si>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</si>
  <si>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</si>
  <si>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</si>
  <si>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</si>
  <si>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</si>
  <si>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</si>
  <si>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Terénní úpravy</t>
  </si>
  <si>
    <t>STA</t>
  </si>
  <si>
    <t>1</t>
  </si>
  <si>
    <t>{d66172d8-e10b-46e3-a59c-6f01e97eb4f2}</t>
  </si>
  <si>
    <t>2</t>
  </si>
  <si>
    <t>SO 02</t>
  </si>
  <si>
    <t>Vegetační úpravy</t>
  </si>
  <si>
    <t>{4edbd73a-2414-449a-9de5-e355137f3f0e}</t>
  </si>
  <si>
    <t>SO 03</t>
  </si>
  <si>
    <t>Vegetační úpravy - p.p.č. KN 1149</t>
  </si>
  <si>
    <t>{88c3afa5-ec2d-43d5-a14d-7629d8fb001b}</t>
  </si>
  <si>
    <t>SO 02.1</t>
  </si>
  <si>
    <t>Následná péče, 1. rok</t>
  </si>
  <si>
    <t>{c1a833c0-bd76-4d06-b5de-821b5a09ddba}</t>
  </si>
  <si>
    <t>SO 02.2</t>
  </si>
  <si>
    <t>Následná péče, 2. rok</t>
  </si>
  <si>
    <t>{f5633afc-70a3-4566-8df8-8abf26ac4856}</t>
  </si>
  <si>
    <t>SO 02.3</t>
  </si>
  <si>
    <t>Následná péče, 3. rok</t>
  </si>
  <si>
    <t>{1017d21a-6d26-481b-8785-1e52c7151bab}</t>
  </si>
  <si>
    <t>SO 03.1</t>
  </si>
  <si>
    <t>{15b0a679-431f-41df-9f6e-8be68207c718}</t>
  </si>
  <si>
    <t>SO 03.2</t>
  </si>
  <si>
    <t>{df209a6f-7e3f-49d3-97a3-749f1e1611b2}</t>
  </si>
  <si>
    <t>SO 03.3</t>
  </si>
  <si>
    <t>{cffb464d-08fc-4d70-aa60-47a737a0d054}</t>
  </si>
  <si>
    <t>VON</t>
  </si>
  <si>
    <t>VON - Vedlejší a ostatní náklady</t>
  </si>
  <si>
    <t>{164a32e4-4feb-4711-a23f-7675b38eeea6}</t>
  </si>
  <si>
    <t>KRYCÍ LIST SOUPISU PRACÍ</t>
  </si>
  <si>
    <t>Objekt:</t>
  </si>
  <si>
    <t>SO 01 - Terénní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</si>
  <si>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</si>
  <si>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</si>
  <si>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</si>
  <si>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</si>
  <si>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</si>
  <si>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</si>
  <si>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</si>
  <si>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</si>
  <si>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</si>
  <si>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</si>
  <si>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</si>
  <si>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</si>
  <si>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</si>
  <si>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</si>
  <si>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</si>
  <si>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</si>
  <si>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</si>
  <si>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</si>
  <si>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</si>
  <si>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</si>
  <si>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</si>
  <si>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</si>
  <si>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</si>
  <si>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</si>
  <si>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181951112</t>
  </si>
  <si>
    <t>Úprava pláně vyrovnáním výškových rozdílů strojně v hornině třídy těžitelnosti I, skupiny 1 až 3 se zhutněním</t>
  </si>
  <si>
    <t>m2</t>
  </si>
  <si>
    <t>CS ÚRS 2022 02</t>
  </si>
  <si>
    <t>4</t>
  </si>
  <si>
    <t>-1687895107</t>
  </si>
  <si>
    <t>Online PSC</t>
  </si>
  <si>
    <t>https://podminky.urs.cz/item/CS_URS_2022_02/181951112</t>
  </si>
  <si>
    <t>VV</t>
  </si>
  <si>
    <t>zpevnění sjezdu ze silnice III/32719, příl. D.1</t>
  </si>
  <si>
    <t>urovnání a zhutnění pláně pod štěrkodrť</t>
  </si>
  <si>
    <t>80</t>
  </si>
  <si>
    <t>Součet</t>
  </si>
  <si>
    <t>564871016</t>
  </si>
  <si>
    <t>Podklad ze štěrkodrti ŠD s rozprostřením a zhutněním plochy jednotlivě do 100 m2, po zhutnění tl. 300 mm</t>
  </si>
  <si>
    <t>925711485</t>
  </si>
  <si>
    <t>https://podminky.urs.cz/item/CS_URS_2022_02/564871016</t>
  </si>
  <si>
    <t>3</t>
  </si>
  <si>
    <t>121103111</t>
  </si>
  <si>
    <t>Skrývka zemin schopných zúrodnění v rovině a ve sklonu do 1:5</t>
  </si>
  <si>
    <t>m3</t>
  </si>
  <si>
    <t>553088389</t>
  </si>
  <si>
    <t>https://podminky.urs.cz/item/CS_URS_2022_02/121103111</t>
  </si>
  <si>
    <t>skrývka ornice v tl. 0,30 m v ploše tůní, příl. D.1</t>
  </si>
  <si>
    <t>T1</t>
  </si>
  <si>
    <t>998</t>
  </si>
  <si>
    <t>T2</t>
  </si>
  <si>
    <t>94</t>
  </si>
  <si>
    <t>T3</t>
  </si>
  <si>
    <t>47</t>
  </si>
  <si>
    <t>skrývka ornice v tl. 0,30 m v ploše deponií, příl. D.1</t>
  </si>
  <si>
    <t>I</t>
  </si>
  <si>
    <t>450</t>
  </si>
  <si>
    <t>II</t>
  </si>
  <si>
    <t>800</t>
  </si>
  <si>
    <t>122251105</t>
  </si>
  <si>
    <t>Odkopávky a prokopávky nezapažené strojně v hornině třídy těžitelnosti I skupiny 3 přes 500 do 1 000 m3</t>
  </si>
  <si>
    <t>-1244350599</t>
  </si>
  <si>
    <t>https://podminky.urs.cz/item/CS_URS_2022_02/122251105</t>
  </si>
  <si>
    <t>hloubení tůní, příl. D.1</t>
  </si>
  <si>
    <t>2664</t>
  </si>
  <si>
    <t>231</t>
  </si>
  <si>
    <t>83</t>
  </si>
  <si>
    <t>5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</si>
  <si>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</si>
  <si>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</si>
  <si>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-730740863</t>
  </si>
  <si>
    <t>https://podminky.urs.cz/item/CS_URS_2022_02/162251102</t>
  </si>
  <si>
    <t>přemístění výkopku podorničí T1 k uložení do figur I a II</t>
  </si>
  <si>
    <t>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</si>
  <si>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</si>
  <si>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</si>
  <si>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-1412137853</t>
  </si>
  <si>
    <t>https://podminky.urs.cz/item/CS_URS_2022_02/162351103</t>
  </si>
  <si>
    <t>přemístění výkopků, příl. D.1</t>
  </si>
  <si>
    <t>přemístění ornice k rozhrnutí</t>
  </si>
  <si>
    <t>2389</t>
  </si>
  <si>
    <t>přemístění výkopku podorničí T2, T3 k uložení do figur I a II</t>
  </si>
  <si>
    <t>231+83</t>
  </si>
  <si>
    <t>7</t>
  </si>
  <si>
    <t>171251101</t>
  </si>
  <si>
    <t>Uložení sypanin do násypů strojně s rozprostřením sypaniny ve vrstvách a s hrubým urovnáním nezhutněných jakékoliv třídy těžitelnosti</t>
  </si>
  <si>
    <t>260216921</t>
  </si>
  <si>
    <t>https://podminky.urs.cz/item/CS_URS_2022_02/171251101</t>
  </si>
  <si>
    <t>uložení výkopku do figur na KN 1150, příl. D.1</t>
  </si>
  <si>
    <t>2978</t>
  </si>
  <si>
    <t>8</t>
  </si>
  <si>
    <t>181006111</t>
  </si>
  <si>
    <t>Rozprostření zemin schopných zúrodnění v rovině a ve sklonu do 1:5, tloušťka vrstvy do 0,10 m</t>
  </si>
  <si>
    <t>-1715894244</t>
  </si>
  <si>
    <t>https://podminky.urs.cz/item/CS_URS_2022_02/181006111</t>
  </si>
  <si>
    <t>rozprostření ornice na KN 1251 a KN 1254, příl. D.1</t>
  </si>
  <si>
    <t>2389/0,1</t>
  </si>
  <si>
    <t>9</t>
  </si>
  <si>
    <t>182251101</t>
  </si>
  <si>
    <t>Svahování trvalých svahů do projektovaných profilů strojně s potřebným přemístěním výkopku při svahování násypů v jakékoliv hornině</t>
  </si>
  <si>
    <t>784893620</t>
  </si>
  <si>
    <t>https://podminky.urs.cz/item/CS_URS_2022_02/182251101</t>
  </si>
  <si>
    <t>svahování figur na KN 1150, příl. D.1</t>
  </si>
  <si>
    <t>fig. I</t>
  </si>
  <si>
    <t>1472</t>
  </si>
  <si>
    <t>fig. II</t>
  </si>
  <si>
    <t>1513</t>
  </si>
  <si>
    <t>10</t>
  </si>
  <si>
    <t>114203101</t>
  </si>
  <si>
    <t>Rozebrání dlažeb nebo záhozů s naložením na dopravní prostředek dlažeb z lomového kamene nebo betonových tvárnic na sucho nebo se spárami vyplněnými pískem nebo drnem</t>
  </si>
  <si>
    <t>-1469789117</t>
  </si>
  <si>
    <t>https://podminky.urs.cz/item/CS_URS_2022_02/114203101</t>
  </si>
  <si>
    <t>rozebrání původní pref. drenážní výústi, její očištění, uložení na stavbě pro pozdější využití, příl. D.1</t>
  </si>
  <si>
    <t>0,2</t>
  </si>
  <si>
    <t>11</t>
  </si>
  <si>
    <t>895641112</t>
  </si>
  <si>
    <t>Zřízení drenážní výustě typové z betonových prefabrikovaných dílců pětidílné</t>
  </si>
  <si>
    <t>kus</t>
  </si>
  <si>
    <t>2005408992</t>
  </si>
  <si>
    <t>https://podminky.urs.cz/item/CS_URS_2022_02/895641112</t>
  </si>
  <si>
    <t>rekonstrukce dren. výústi ve břehu tůně, příl. D.1, D.2</t>
  </si>
  <si>
    <t>nové osazení výústi na původní svodný drén, do bet lože tl. 200 mm na podkladu ŠP tl. 100 mm, ve břehu nově vybudované tůně</t>
  </si>
  <si>
    <t>12</t>
  </si>
  <si>
    <t>998312011</t>
  </si>
  <si>
    <t>Přesun hmot pro sanace území, hrazení a úpravy bystřin jakéhokoliv rozsahu pro dopravní vzdálenost 50 m</t>
  </si>
  <si>
    <t>155163342</t>
  </si>
  <si>
    <t>https://podminky.urs.cz/item/CS_URS_2022_02/998312011</t>
  </si>
  <si>
    <t>SO 02 - Vegetační úpravy</t>
  </si>
  <si>
    <t xml:space="preserve">    2 - Zakládání</t>
  </si>
  <si>
    <t xml:space="preserve">    4 - Vodorovné konstrukce</t>
  </si>
  <si>
    <t>111211104</t>
  </si>
  <si>
    <t>Odstranění křovin a stromů s odstraněním kořenů ručně průměru kmene do 100 mm při lesnicko-technických melioracích (LTM), v ploše jednotlivě do 30 m2</t>
  </si>
  <si>
    <t>-829136796</t>
  </si>
  <si>
    <t>https://podminky.urs.cz/item/CS_URS_2022_02/111211104</t>
  </si>
  <si>
    <t>redukce keřů v profilu stávajícího hospodářského mostku a v prostoru stáv. dren. výústi, příl. D.1</t>
  </si>
  <si>
    <t>25</t>
  </si>
  <si>
    <t>183403112</t>
  </si>
  <si>
    <t>Obdělání půdy oráním hl. přes 100 do 200 mm v rovině nebo na svahu do 1:5</t>
  </si>
  <si>
    <t>2048579097</t>
  </si>
  <si>
    <t>https://podminky.urs.cz/item/CS_URS_2022_02/183403112</t>
  </si>
  <si>
    <t>před zahájením prací, příl. D.1</t>
  </si>
  <si>
    <t xml:space="preserve">40602 -11219 </t>
  </si>
  <si>
    <t>183403151</t>
  </si>
  <si>
    <t>Obdělání půdy smykováním v rovině nebo na svahu do 1:5</t>
  </si>
  <si>
    <t>1959533658</t>
  </si>
  <si>
    <t>https://podminky.urs.cz/item/CS_URS_2022_02/183403151</t>
  </si>
  <si>
    <t>348951256R</t>
  </si>
  <si>
    <t>Osazení oplocení lesních kultur včetně dřevěných kůlů průměru do 120 mm, v osové vzdálenosti 3 m (vč. dodávky veškerého materiálu) v oplocení výšky přes 1,5 m s drátěným pletivem</t>
  </si>
  <si>
    <t>m</t>
  </si>
  <si>
    <t>-1173671565</t>
  </si>
  <si>
    <t>vč. materiálu, specifikace viz D.1</t>
  </si>
  <si>
    <t>"4 ks oplocenek, viz příloha C.2, D.1"</t>
  </si>
  <si>
    <t>"dubové kůly bez impregnace, v osové vzdálenosti 3 m, kůly do jam vrtaných 0,6 m"</t>
  </si>
  <si>
    <t>"oplocení výšky 1,6 m, včetně zřízení zavětrování u každého třetího kůlu a přichycení pletiva k terénu, včetně 2 ks branek/1 oplocenku"</t>
  </si>
  <si>
    <t>929</t>
  </si>
  <si>
    <t>183101114</t>
  </si>
  <si>
    <t>Hloubení jamek pro vysazování rostlin v zemině tř.1 až 4 bez výměny půdy v rovině nebo na svahu do 1:5, objemu přes 0,05 do 0,125 m3</t>
  </si>
  <si>
    <t>-1830348443</t>
  </si>
  <si>
    <t>https://podminky.urs.cz/item/CS_URS_2022_02/183101114</t>
  </si>
  <si>
    <t>"pro stromy (vysokokmeny), viz příloha D.1"</t>
  </si>
  <si>
    <t>31</t>
  </si>
  <si>
    <t>184102113</t>
  </si>
  <si>
    <t>Výsadba dřeviny s balem do předem vyhloubené jamky se zalitím v rovině nebo na svahu do 1:5, při průměru balu přes 300 do 400 mm</t>
  </si>
  <si>
    <t>-2133193393</t>
  </si>
  <si>
    <t>https://podminky.urs.cz/item/CS_URS_2022_02/184102113</t>
  </si>
  <si>
    <t>"(vysokokmeny), viz příloha D.1"</t>
  </si>
  <si>
    <t>M</t>
  </si>
  <si>
    <t>02640445R</t>
  </si>
  <si>
    <t>stromky s obvodem kmínku 8 - 10 cm</t>
  </si>
  <si>
    <t>1644346493</t>
  </si>
  <si>
    <t>"vysokokmeny se zemním balem, viz příloha D.1"</t>
  </si>
  <si>
    <t>184215133</t>
  </si>
  <si>
    <t>Ukotvení dřeviny kůly třemi kůly, délky přes 2 do 3 m</t>
  </si>
  <si>
    <t>-740457897</t>
  </si>
  <si>
    <t>https://podminky.urs.cz/item/CS_URS_2022_02/184215133</t>
  </si>
  <si>
    <t>kůly k vysokokmenům délky 2,5 m (1 stromek- 3 kůly), včetně příčníků 0,3 m (3 kůly), viz příloha D.1</t>
  </si>
  <si>
    <t>60591257</t>
  </si>
  <si>
    <t>kůl vyvazovací dřevěný impregnovaný D 8cm dl 3m</t>
  </si>
  <si>
    <t>-864839490</t>
  </si>
  <si>
    <t>31*3</t>
  </si>
  <si>
    <t>184813121</t>
  </si>
  <si>
    <t>Ochrana dřevin před okusem zvěří ručně v rovině nebo ve svahu do 1:5, pletivem, výšky do 2 m</t>
  </si>
  <si>
    <t>-1010881103</t>
  </si>
  <si>
    <t>https://podminky.urs.cz/item/CS_URS_2022_02/184813121</t>
  </si>
  <si>
    <t>vysokokmeny, příl. D.1</t>
  </si>
  <si>
    <t>183111114</t>
  </si>
  <si>
    <t>Hloubení jamek pro vysazování rostlin v zemině tř.1 až 4 bez výměny půdy v rovině nebo na svahu do 1:5, objemu přes 0,01 do 0,02 m3</t>
  </si>
  <si>
    <t>1480941132</t>
  </si>
  <si>
    <t>https://podminky.urs.cz/item/CS_URS_2022_02/183111114</t>
  </si>
  <si>
    <t>"pro výsadbu poloodrostků a keřů, viz příloha D.1"</t>
  </si>
  <si>
    <t>polodrostky</t>
  </si>
  <si>
    <t>640</t>
  </si>
  <si>
    <t>keře</t>
  </si>
  <si>
    <t>829</t>
  </si>
  <si>
    <t>184102111</t>
  </si>
  <si>
    <t>Výsadba dřeviny s balem do předem vyhloubené jamky se zalitím v rovině nebo na svahu do 1:5, při průměru balu přes 100 do 200 mm</t>
  </si>
  <si>
    <t>1762005030</t>
  </si>
  <si>
    <t>https://podminky.urs.cz/item/CS_URS_2022_02/184102111</t>
  </si>
  <si>
    <t>"viz příloha D.1"</t>
  </si>
  <si>
    <t>"výsadba poloodrostků"</t>
  </si>
  <si>
    <t>"výsadba keřů"</t>
  </si>
  <si>
    <t>13</t>
  </si>
  <si>
    <t>02650442R</t>
  </si>
  <si>
    <t>poloodrostky výšky 51-70 cm</t>
  </si>
  <si>
    <t>1384856201</t>
  </si>
  <si>
    <t>"poloodrostky prostokořenné, viz příloha D.1"</t>
  </si>
  <si>
    <t>14</t>
  </si>
  <si>
    <t>02652024R</t>
  </si>
  <si>
    <t>keře výšky 60 - 80 cm</t>
  </si>
  <si>
    <t>-781246146</t>
  </si>
  <si>
    <t>"keře krytokořenné, viz příloha D.1"</t>
  </si>
  <si>
    <t>61231000R</t>
  </si>
  <si>
    <t>Signální kolík ke dřevinám D do 0,1 m délky do 2 m</t>
  </si>
  <si>
    <t>825859508</t>
  </si>
  <si>
    <t>"signální kolík ke stromkům a keřům - kolík ke každé 10. sazenici, osazení vč. materiálu, viz příloha D.1"</t>
  </si>
  <si>
    <t>(640+829)/10</t>
  </si>
  <si>
    <t>16</t>
  </si>
  <si>
    <t>184813134</t>
  </si>
  <si>
    <t>Ochrana dřevin před okusem zvěří chemicky nátěrem, v rovině nebo ve svahu do 1:5 listnatých, výšky přes 70 cm</t>
  </si>
  <si>
    <t>100 kus</t>
  </si>
  <si>
    <t>14621591</t>
  </si>
  <si>
    <t>https://podminky.urs.cz/item/CS_URS_2022_02/184813134</t>
  </si>
  <si>
    <t>viz příloha D.1</t>
  </si>
  <si>
    <t>poloodrostky</t>
  </si>
  <si>
    <t>(640+829)/100</t>
  </si>
  <si>
    <t>17</t>
  </si>
  <si>
    <t>25191155R</t>
  </si>
  <si>
    <t>repelent proti okusu zvěří</t>
  </si>
  <si>
    <t>kg</t>
  </si>
  <si>
    <t>441890720</t>
  </si>
  <si>
    <t>"spotřeba 9 kg/ 1000 ks sazenic, viz příloha D.1"</t>
  </si>
  <si>
    <t>"poloodrostky"</t>
  </si>
  <si>
    <t>"keře"</t>
  </si>
  <si>
    <t>(640+829)/1000*9</t>
  </si>
  <si>
    <t>18</t>
  </si>
  <si>
    <t>184816111</t>
  </si>
  <si>
    <t>Hnojení sazenic průmyslovými hnojivy v množství do 0,25 kg k jedné sazenici</t>
  </si>
  <si>
    <t>258266561</t>
  </si>
  <si>
    <t>https://podminky.urs.cz/item/CS_URS_2022_02/184816111</t>
  </si>
  <si>
    <t>aplikace hydrogelu při výsadbě, příl. D.1</t>
  </si>
  <si>
    <t>stromy vysokokmeny</t>
  </si>
  <si>
    <t>poloodrostky, keře</t>
  </si>
  <si>
    <t>640+829</t>
  </si>
  <si>
    <t>19</t>
  </si>
  <si>
    <t>25191155R4</t>
  </si>
  <si>
    <t>hydrogel</t>
  </si>
  <si>
    <t>-74282190</t>
  </si>
  <si>
    <t>"dodání hydrogelu k jednotlivým sazenicím, viz příloha D.1"</t>
  </si>
  <si>
    <t>"vysokokmeny 350 g/1 ks"</t>
  </si>
  <si>
    <t>31*0,350</t>
  </si>
  <si>
    <t>"poloodrostky, keře 40 g/1 ks"</t>
  </si>
  <si>
    <t>(640+829)*0,040</t>
  </si>
  <si>
    <t>20</t>
  </si>
  <si>
    <t>184851111</t>
  </si>
  <si>
    <t>Hnojení roztokem hnojiva v rovině nebo na svahu do 1:5</t>
  </si>
  <si>
    <t>956576470</t>
  </si>
  <si>
    <t>https://podminky.urs.cz/item/CS_URS_2022_02/184851111</t>
  </si>
  <si>
    <t>máčení ectovit 30 g/1 ks stromu</t>
  </si>
  <si>
    <t>377*0,030/1000</t>
  </si>
  <si>
    <t>máčení symbivit 80 g/1 ks stromu</t>
  </si>
  <si>
    <t>294*0,080/1000</t>
  </si>
  <si>
    <t>voda na doředění</t>
  </si>
  <si>
    <t>350/1000</t>
  </si>
  <si>
    <t>25191155R2</t>
  </si>
  <si>
    <t>mykorhizní roztok ECTOVIT</t>
  </si>
  <si>
    <t>151858479</t>
  </si>
  <si>
    <t>"máčení ectovit 30 g/1 ks stromků, viz příloha D.1"</t>
  </si>
  <si>
    <t>377*0,030</t>
  </si>
  <si>
    <t>22</t>
  </si>
  <si>
    <t>25191155R3</t>
  </si>
  <si>
    <t>mykorhizní roztok SYMBIVIT</t>
  </si>
  <si>
    <t>1715308384</t>
  </si>
  <si>
    <t>"máčení symbivit 80 g/1 ks stromu"</t>
  </si>
  <si>
    <t>294*0,080</t>
  </si>
  <si>
    <t>23</t>
  </si>
  <si>
    <t>184911431R</t>
  </si>
  <si>
    <t>Mulčování rostlin slámou tl. do 0,15 m v rovině a svahu do 1:5</t>
  </si>
  <si>
    <t>-749936442</t>
  </si>
  <si>
    <t>"mulč v tl. 8 - 12 cm, stromy a keře, 0,5 m2/ks, viz příloha D.1"</t>
  </si>
  <si>
    <t>1500*0,5</t>
  </si>
  <si>
    <t>24</t>
  </si>
  <si>
    <t>10391100R</t>
  </si>
  <si>
    <t>sláma VL</t>
  </si>
  <si>
    <t>285650805</t>
  </si>
  <si>
    <t>"pro stromy a keře, 0,5 m2/ks, viz příloha D.1"</t>
  </si>
  <si>
    <t>1500*0,5*0,15</t>
  </si>
  <si>
    <t>185804311</t>
  </si>
  <si>
    <t>Zalití rostlin vodou plochy záhonů jednotlivě do 20 m2</t>
  </si>
  <si>
    <t>-583254849</t>
  </si>
  <si>
    <t>https://podminky.urs.cz/item/CS_URS_2022_02/185804311</t>
  </si>
  <si>
    <t>"zalití po výsadbě 100 l k 1 stromu"</t>
  </si>
  <si>
    <t>31*0,100</t>
  </si>
  <si>
    <t>"zalití po výsadbě 20 l k 1 poloodrostku nebo keři"</t>
  </si>
  <si>
    <t>(640+829)*0,020</t>
  </si>
  <si>
    <t>26</t>
  </si>
  <si>
    <t>185851121</t>
  </si>
  <si>
    <t>Dovoz vody pro zálivku rostlin na vzdálenost do 1000 m</t>
  </si>
  <si>
    <t>-1091146936</t>
  </si>
  <si>
    <t>https://podminky.urs.cz/item/CS_URS_2022_02/185851121</t>
  </si>
  <si>
    <t>32,48</t>
  </si>
  <si>
    <t>27</t>
  </si>
  <si>
    <t>185851129</t>
  </si>
  <si>
    <t>Dovoz vody pro zálivku rostlin Příplatek k ceně za každých dalších i započatých 1000 m</t>
  </si>
  <si>
    <t>93330364</t>
  </si>
  <si>
    <t>https://podminky.urs.cz/item/CS_URS_2022_02/185851129</t>
  </si>
  <si>
    <t>28</t>
  </si>
  <si>
    <t>181451121</t>
  </si>
  <si>
    <t>Založení trávníku na půdě předem připravené plochy přes 1000 m2 výsevem včetně utažení lučního v rovině nebo na svahu do 1:5</t>
  </si>
  <si>
    <t>1328963743</t>
  </si>
  <si>
    <t>https://podminky.urs.cz/item/CS_URS_2022_02/181451121</t>
  </si>
  <si>
    <t>založení, včetně první (odplevelovací) seče, příl. D.1</t>
  </si>
  <si>
    <t xml:space="preserve">28858 </t>
  </si>
  <si>
    <t>29</t>
  </si>
  <si>
    <t>00572474R</t>
  </si>
  <si>
    <t>osivo směs travní krajinná- TRÁVOBYLINNÁ 90/10% KLASIK</t>
  </si>
  <si>
    <t>429825716</t>
  </si>
  <si>
    <t>"8 g směsi/ m2 (trávy 90 %, byliny 10 %), viz příloha D.1"</t>
  </si>
  <si>
    <t>17100*8/1000</t>
  </si>
  <si>
    <t>30</t>
  </si>
  <si>
    <t>00572474R2</t>
  </si>
  <si>
    <t>osivo směs travní krajinná- TRÁVOBYLINNÁ DO SUCHA, min. 41 druhů</t>
  </si>
  <si>
    <t>-843125593</t>
  </si>
  <si>
    <t>"8 g směsi/ m2 (min. 41 druhů), viz příloha D.1"</t>
  </si>
  <si>
    <t>4177 *8/1000</t>
  </si>
  <si>
    <t>00572474R3</t>
  </si>
  <si>
    <t>osivo směs travní krajinná- DO VLHKA (min. 37 druhů)</t>
  </si>
  <si>
    <t>1312966968</t>
  </si>
  <si>
    <t>"8 g směsi/ m2 (min. 37 druhů), viz příloha D.1"</t>
  </si>
  <si>
    <t>3467*8/1000</t>
  </si>
  <si>
    <t>32</t>
  </si>
  <si>
    <t>00572472</t>
  </si>
  <si>
    <t>osivo směs travní krajinná-rovinná</t>
  </si>
  <si>
    <t>-1085200332</t>
  </si>
  <si>
    <t>"2,6 g směsi/ m2 (trávy min. 7 druhů), viz příloha D.1"</t>
  </si>
  <si>
    <t>4114 *2,6/1000</t>
  </si>
  <si>
    <t>33</t>
  </si>
  <si>
    <t>184808121</t>
  </si>
  <si>
    <t>Vyvětvení a tvarový ořez dřevin s úpravou koruny s odnesením odpadu na vzdálenost do 200 m a jeho spálením, při výšce stromu přes 3 do 5 m</t>
  </si>
  <si>
    <t>1341677798</t>
  </si>
  <si>
    <t>https://podminky.urs.cz/item/CS_URS_2022_02/184808121</t>
  </si>
  <si>
    <t>redukční řez koruny vysazených stromů s ponecháním terminálního výhonu, příp. opravy zlomených větví při výsadbě, výchovný řez, příl. D.1</t>
  </si>
  <si>
    <t>34</t>
  </si>
  <si>
    <t>998231311</t>
  </si>
  <si>
    <t>Přesun hmot pro sadovnické a krajinářské úpravy - strojně dopravní vzdálenost do 5000 m</t>
  </si>
  <si>
    <t>t</t>
  </si>
  <si>
    <t>-2147183713</t>
  </si>
  <si>
    <t>https://podminky.urs.cz/item/CS_URS_2022_02/998231311</t>
  </si>
  <si>
    <t>Zakládání</t>
  </si>
  <si>
    <t>35</t>
  </si>
  <si>
    <t>271532211</t>
  </si>
  <si>
    <t>Podsyp pod základové konstrukce se zhutněním a urovnáním povrchu z kameniva hrubého, frakce 32 - 63 mm</t>
  </si>
  <si>
    <t>-1394617402</t>
  </si>
  <si>
    <t>https://podminky.urs.cz/item/CS_URS_2022_02/271532211</t>
  </si>
  <si>
    <t>P</t>
  </si>
  <si>
    <t>Poznámka k položce:_x000d_
V kontaktu se zemí bude konstrukce v celém půdorysu položena na podsypu kameniva fr. 32/63 mm, tl. 150 mm (spotřeba cca 1 m3/plazník).</t>
  </si>
  <si>
    <t>"plazníky - viz. TZ D.1." 2*1</t>
  </si>
  <si>
    <t>Vodorovné konstrukce</t>
  </si>
  <si>
    <t>36</t>
  </si>
  <si>
    <t>467955111R</t>
  </si>
  <si>
    <t>Srubová stěna z výřezů jehličnatých stavebních Ø od 200 do 300 mm, s přitesáním ložných ploch přibitých na piloty Ø od 160 do 180 mm, délky 2 m, zaražené v osové vzdálenosti 2 m, se zavázáním stěny kleštinami Ø 120 mm do záhozu nebo zásypu za stěnou v. stěny od 0,8 do 1,5 m - specifikace dle PD</t>
  </si>
  <si>
    <t>1598456839</t>
  </si>
  <si>
    <t>Poznámka k položce:_x000d_
Úkryty pro zimování plazů a obojživelníků budou zřízeny jako srubová konstrukce (tesařský spoj – rybina hl. 50 mm) z nahrubo odkorněné dubové (příp. akátové) kulatiny Dmin. 200 mm (200-300 mm, dl. 4000 mm), o půdorysu 4*4 m, a výšky 1,2 m. V rozích bude konstrukce navíc zajištěna svislými kůly Dmin. 150 mm, dl. 2100 mm, zapuštěnými 800 mm do vrtaných jam v půdě. Horní konec sv. kůlů a vodorov. sruboviny bude zajištěn tesařskými oc. skobami 2ks/kůl. Nátěry a penetrace jsou nepřípustné! Vytvořená konstrukce bude vyplněna klestem a jinými rostlinnými zbytky (tráva, rákos, sláma aj. z místních zdrojů) a výplň bude po slehnutí v následujících letech péče doplňována.</t>
  </si>
  <si>
    <t>"plazníky - viz. TZ D.1. + D.5" 1,2*4*4*2</t>
  </si>
  <si>
    <t>37</t>
  </si>
  <si>
    <t>052130110R</t>
  </si>
  <si>
    <t xml:space="preserve">výřezy tyčové - kulatina dub tl. 300 mm
</t>
  </si>
  <si>
    <t>-1762128845</t>
  </si>
  <si>
    <t>38</t>
  </si>
  <si>
    <t>052130111R</t>
  </si>
  <si>
    <t>výřezy tyčové - kulatina dub tl. 150 mm</t>
  </si>
  <si>
    <t>1433115321</t>
  </si>
  <si>
    <t>SO 03 - Vegetační úpravy - p.p.č. KN 1149</t>
  </si>
  <si>
    <t>501205925</t>
  </si>
  <si>
    <t xml:space="preserve">11219 </t>
  </si>
  <si>
    <t>-856374252</t>
  </si>
  <si>
    <t>974223994</t>
  </si>
  <si>
    <t>"2 ks oplocenek, viz příloha C.2, D.1"</t>
  </si>
  <si>
    <t>614</t>
  </si>
  <si>
    <t>1112389719</t>
  </si>
  <si>
    <t>4073</t>
  </si>
  <si>
    <t>337</t>
  </si>
  <si>
    <t>-369053583</t>
  </si>
  <si>
    <t>-1402272808</t>
  </si>
  <si>
    <t>255290636</t>
  </si>
  <si>
    <t>-1195203387</t>
  </si>
  <si>
    <t>(4073+337)/10</t>
  </si>
  <si>
    <t>466469274</t>
  </si>
  <si>
    <t>(4073+337)/100</t>
  </si>
  <si>
    <t>-1660381847</t>
  </si>
  <si>
    <t>(4073+337)/1000*9</t>
  </si>
  <si>
    <t>1827349881</t>
  </si>
  <si>
    <t>4073+337</t>
  </si>
  <si>
    <t>-1796413449</t>
  </si>
  <si>
    <t>0*0,350</t>
  </si>
  <si>
    <t>(4073+337)*0,040</t>
  </si>
  <si>
    <t>-1874211566</t>
  </si>
  <si>
    <t>3315*0,030/1000</t>
  </si>
  <si>
    <t>758*0,080/1000</t>
  </si>
  <si>
    <t>1600/1000</t>
  </si>
  <si>
    <t>1508607575</t>
  </si>
  <si>
    <t>3315*0,030</t>
  </si>
  <si>
    <t>1165399518</t>
  </si>
  <si>
    <t>758*0,080</t>
  </si>
  <si>
    <t>531222372</t>
  </si>
  <si>
    <t>4410*0,5</t>
  </si>
  <si>
    <t>893231714</t>
  </si>
  <si>
    <t>4410*0,5*0,15</t>
  </si>
  <si>
    <t>1143232945</t>
  </si>
  <si>
    <t>0*0,100</t>
  </si>
  <si>
    <t>(4073+337)*0,020</t>
  </si>
  <si>
    <t>1645423275</t>
  </si>
  <si>
    <t>88,20</t>
  </si>
  <si>
    <t>-1659710794</t>
  </si>
  <si>
    <t>-13416427</t>
  </si>
  <si>
    <t>-944473641</t>
  </si>
  <si>
    <t>11219 *2,6/1000</t>
  </si>
  <si>
    <t>1741194048</t>
  </si>
  <si>
    <t>SO 02.1 - Následná péče, 1. rok</t>
  </si>
  <si>
    <t>111151331</t>
  </si>
  <si>
    <t>Pokosení trávníku při souvislé ploše přes 10000 m2 lučního v rovině nebo svahu do 1:5</t>
  </si>
  <si>
    <t>-780083572</t>
  </si>
  <si>
    <t>https://podminky.urs.cz/item/CS_URS_2022_02/111151331</t>
  </si>
  <si>
    <t>"sečení travnatých ploch 3 x za sezónu, viz příloha D.1"</t>
  </si>
  <si>
    <t>28858*3</t>
  </si>
  <si>
    <t>184102111R</t>
  </si>
  <si>
    <t>Doplnění úhynu sazenic všech kategorií a druhů</t>
  </si>
  <si>
    <t>ks</t>
  </si>
  <si>
    <t>-1049210322</t>
  </si>
  <si>
    <t>"odhad úhynu (10 %), viz příloha D.1"</t>
  </si>
  <si>
    <t>1500/10</t>
  </si>
  <si>
    <t>1720127173</t>
  </si>
  <si>
    <t>2x za sezonu, viz příloha D.1</t>
  </si>
  <si>
    <t>(640+829)/100*2</t>
  </si>
  <si>
    <t>494874727</t>
  </si>
  <si>
    <t>(640+829)/1000*9*2</t>
  </si>
  <si>
    <t>-1505691651</t>
  </si>
  <si>
    <t>"3x ročně, viz příloha D.1"</t>
  </si>
  <si>
    <t>"zalití 100 l k 1 stromu"</t>
  </si>
  <si>
    <t>31*0,100*3</t>
  </si>
  <si>
    <t>"zalití 20 l k 1 poloodrostku nebo keři"</t>
  </si>
  <si>
    <t>(640+829)*0,020*3</t>
  </si>
  <si>
    <t>1623732099</t>
  </si>
  <si>
    <t>97,440</t>
  </si>
  <si>
    <t>124783435</t>
  </si>
  <si>
    <t>348951240R</t>
  </si>
  <si>
    <t>Kontrola a oprava oplocení, kontrola zdravotního stavu a oprava úvazků</t>
  </si>
  <si>
    <t>soubor</t>
  </si>
  <si>
    <t>-1514299925</t>
  </si>
  <si>
    <t>"2 x za rok, viz příloha D.1"</t>
  </si>
  <si>
    <t>305345969</t>
  </si>
  <si>
    <t>SO 02.2 - Následná péče, 2. rok</t>
  </si>
  <si>
    <t>-1637999728</t>
  </si>
  <si>
    <t>"sečení travnatých ploch 2 x za sezónu, viz příloha D.1"</t>
  </si>
  <si>
    <t>28858*2</t>
  </si>
  <si>
    <t>-95734821</t>
  </si>
  <si>
    <t>1788459363</t>
  </si>
  <si>
    <t>-532762366</t>
  </si>
  <si>
    <t>-289937225</t>
  </si>
  <si>
    <t>-1541329513</t>
  </si>
  <si>
    <t xml:space="preserve">97,440 </t>
  </si>
  <si>
    <t>-1309056004</t>
  </si>
  <si>
    <t>271300780</t>
  </si>
  <si>
    <t>230670544</t>
  </si>
  <si>
    <t>SO 02.3 - Následná péče, 3. rok</t>
  </si>
  <si>
    <t>1901649121</t>
  </si>
  <si>
    <t>1794503326</t>
  </si>
  <si>
    <t>1999185427</t>
  </si>
  <si>
    <t>výchovný řez soliterních stromů, příl. D.1</t>
  </si>
  <si>
    <t>-1265824584</t>
  </si>
  <si>
    <t>1993372470</t>
  </si>
  <si>
    <t>-1818883639</t>
  </si>
  <si>
    <t>-781717323</t>
  </si>
  <si>
    <t>-1552467661</t>
  </si>
  <si>
    <t>585622408</t>
  </si>
  <si>
    <t>97,44</t>
  </si>
  <si>
    <t>-2000006364</t>
  </si>
  <si>
    <t>1461631102</t>
  </si>
  <si>
    <t>898774448</t>
  </si>
  <si>
    <t>SO 03.1 - Následná péče, 1. rok</t>
  </si>
  <si>
    <t>541522864</t>
  </si>
  <si>
    <t>11219 *3</t>
  </si>
  <si>
    <t>-164510386</t>
  </si>
  <si>
    <t>4410/10</t>
  </si>
  <si>
    <t>-233069147</t>
  </si>
  <si>
    <t>(4073+337)/100*2</t>
  </si>
  <si>
    <t>1679182145</t>
  </si>
  <si>
    <t>(4073+337)/1000*9*2</t>
  </si>
  <si>
    <t>-250982809</t>
  </si>
  <si>
    <t>0*0,100*3</t>
  </si>
  <si>
    <t>(4073+337)*0,020*3</t>
  </si>
  <si>
    <t>42698530</t>
  </si>
  <si>
    <t>264,6</t>
  </si>
  <si>
    <t>583022256</t>
  </si>
  <si>
    <t>1854633247</t>
  </si>
  <si>
    <t>318068554</t>
  </si>
  <si>
    <t>SO 03.2 - Následná péče, 2. rok</t>
  </si>
  <si>
    <t>1065499040</t>
  </si>
  <si>
    <t>11219 *2</t>
  </si>
  <si>
    <t>-76274029</t>
  </si>
  <si>
    <t>1450543675</t>
  </si>
  <si>
    <t>-105776719</t>
  </si>
  <si>
    <t>1734574397</t>
  </si>
  <si>
    <t>907227543</t>
  </si>
  <si>
    <t>264,60</t>
  </si>
  <si>
    <t>589052945</t>
  </si>
  <si>
    <t>655114504</t>
  </si>
  <si>
    <t>1235476320</t>
  </si>
  <si>
    <t>SO 03.3 - Následná péče, 3. rok</t>
  </si>
  <si>
    <t>-667055414</t>
  </si>
  <si>
    <t>-2017443348</t>
  </si>
  <si>
    <t>553838984</t>
  </si>
  <si>
    <t>1102689599</t>
  </si>
  <si>
    <t>1843221800</t>
  </si>
  <si>
    <t>147506458</t>
  </si>
  <si>
    <t>-1670169678</t>
  </si>
  <si>
    <t>-454067443</t>
  </si>
  <si>
    <t>227385405</t>
  </si>
  <si>
    <t>-1793023080</t>
  </si>
  <si>
    <t>1120333901</t>
  </si>
  <si>
    <t>VON - VON - Vedlejší a ostatní náklady</t>
  </si>
  <si>
    <t xml:space="preserve">    3 - Svislé a kompletní konstrukce</t>
  </si>
  <si>
    <t>Svislé a kompletní konstrukce</t>
  </si>
  <si>
    <t>338950143</t>
  </si>
  <si>
    <t>Osazení dřevěných kůlových konstrukcí svislých Příplatek k cenám jednotlivých kůlů do jam se zadusáním do zeminy, výšky kůlů nad terénem přes 1,0 do 1,5 m</t>
  </si>
  <si>
    <t>-811613107</t>
  </si>
  <si>
    <t>https://podminky.urs.cz/item/CS_URS_2022_02/338950143</t>
  </si>
  <si>
    <t>"akátové nebo dubové ohradní kůly na hranici pozemku, viz příloha D.1, C.2, vč. seříznutí zhlaví"</t>
  </si>
  <si>
    <t>05213011R</t>
  </si>
  <si>
    <t>výřezy tyčové odkorněné</t>
  </si>
  <si>
    <t>-1143162273</t>
  </si>
  <si>
    <t>"akátové nebo dubové ohradní kůly na hranici pozemku, viz příloha D.1, C.2"</t>
  </si>
  <si>
    <t>8*(0,075*0,075)*3,14*1,8</t>
  </si>
  <si>
    <t>R01</t>
  </si>
  <si>
    <t xml:space="preserve">Zařízení staveniště, odstranění zařízení staveniště a úklid_x000d_
</t>
  </si>
  <si>
    <t>-728274201</t>
  </si>
  <si>
    <t>https://podminky.urs.cz/item/CS_URS_2022_02/R01</t>
  </si>
  <si>
    <t>"vč. zajištění přístupu, příp. zřízenísjezdů, koordinace se správci sítí, vytyčení průběhu sítí a OP, vedení evidence odpadů, úklid odpadků po stavbě"</t>
  </si>
  <si>
    <t>R02</t>
  </si>
  <si>
    <t>Zajištění veškerých geodetických prací souvisejících s realizací díla</t>
  </si>
  <si>
    <t>-2103092447</t>
  </si>
  <si>
    <t>https://podminky.urs.cz/item/CS_URS_2022_02/R02</t>
  </si>
  <si>
    <t xml:space="preserve">vytyčení pozemků staveniště </t>
  </si>
  <si>
    <t>vytyčení výsadeb, ter. prací</t>
  </si>
  <si>
    <t>osazení mezníků plastových 25ks</t>
  </si>
  <si>
    <t>R03</t>
  </si>
  <si>
    <t>Zhotovení informačních cedulí</t>
  </si>
  <si>
    <t>1024</t>
  </si>
  <si>
    <t>-114578751</t>
  </si>
  <si>
    <t>Zajištění povinné publicity dle Metodického pokynu pro publicitu a komunikaci pro NPO na období 2021–2026</t>
  </si>
  <si>
    <t>Údaje povinné publicity jsou stanoveny v Příloze č. 3 met. pokynu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</si>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</sst>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5804311" TargetMode="External" /><Relationship Id="rId4" Type="http://schemas.openxmlformats.org/officeDocument/2006/relationships/hyperlink" Target="https://podminky.urs.cz/item/CS_URS_2022_02/185851121" TargetMode="External" /><Relationship Id="rId5" Type="http://schemas.openxmlformats.org/officeDocument/2006/relationships/hyperlink" Target="https://podminky.urs.cz/item/CS_URS_2022_02/185851129" TargetMode="External" /><Relationship Id="rId6" Type="http://schemas.openxmlformats.org/officeDocument/2006/relationships/hyperlink" Target="https://podminky.urs.cz/item/CS_URS_2022_02/998231311" TargetMode="External" /><Relationship Id="rId7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38950143" TargetMode="External" /><Relationship Id="rId2" Type="http://schemas.openxmlformats.org/officeDocument/2006/relationships/hyperlink" Target="https://podminky.urs.cz/item/CS_URS_2022_02/R01" TargetMode="External" /><Relationship Id="rId3" Type="http://schemas.openxmlformats.org/officeDocument/2006/relationships/hyperlink" Target="https://podminky.urs.cz/item/CS_URS_2022_02/R02" TargetMode="External" /><Relationship Id="rId4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951112" TargetMode="External" /><Relationship Id="rId2" Type="http://schemas.openxmlformats.org/officeDocument/2006/relationships/hyperlink" Target="https://podminky.urs.cz/item/CS_URS_2022_02/564871016" TargetMode="External" /><Relationship Id="rId3" Type="http://schemas.openxmlformats.org/officeDocument/2006/relationships/hyperlink" Target="https://podminky.urs.cz/item/CS_URS_2022_02/121103111" TargetMode="External" /><Relationship Id="rId4" Type="http://schemas.openxmlformats.org/officeDocument/2006/relationships/hyperlink" Target="https://podminky.urs.cz/item/CS_URS_2022_02/122251105" TargetMode="External" /><Relationship Id="rId5" Type="http://schemas.openxmlformats.org/officeDocument/2006/relationships/hyperlink" Target="https://podminky.urs.cz/item/CS_URS_2022_02/162251102" TargetMode="External" /><Relationship Id="rId6" Type="http://schemas.openxmlformats.org/officeDocument/2006/relationships/hyperlink" Target="https://podminky.urs.cz/item/CS_URS_2022_02/162351103" TargetMode="External" /><Relationship Id="rId7" Type="http://schemas.openxmlformats.org/officeDocument/2006/relationships/hyperlink" Target="https://podminky.urs.cz/item/CS_URS_2022_02/171251101" TargetMode="External" /><Relationship Id="rId8" Type="http://schemas.openxmlformats.org/officeDocument/2006/relationships/hyperlink" Target="https://podminky.urs.cz/item/CS_URS_2022_02/181006111" TargetMode="External" /><Relationship Id="rId9" Type="http://schemas.openxmlformats.org/officeDocument/2006/relationships/hyperlink" Target="https://podminky.urs.cz/item/CS_URS_2022_02/182251101" TargetMode="External" /><Relationship Id="rId10" Type="http://schemas.openxmlformats.org/officeDocument/2006/relationships/hyperlink" Target="https://podminky.urs.cz/item/CS_URS_2022_02/114203101" TargetMode="External" /><Relationship Id="rId11" Type="http://schemas.openxmlformats.org/officeDocument/2006/relationships/hyperlink" Target="https://podminky.urs.cz/item/CS_URS_2022_02/895641112" TargetMode="External" /><Relationship Id="rId12" Type="http://schemas.openxmlformats.org/officeDocument/2006/relationships/hyperlink" Target="https://podminky.urs.cz/item/CS_URS_2022_02/998312011" TargetMode="External" /><Relationship Id="rId1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104" TargetMode="External" /><Relationship Id="rId2" Type="http://schemas.openxmlformats.org/officeDocument/2006/relationships/hyperlink" Target="https://podminky.urs.cz/item/CS_URS_2022_02/183403112" TargetMode="External" /><Relationship Id="rId3" Type="http://schemas.openxmlformats.org/officeDocument/2006/relationships/hyperlink" Target="https://podminky.urs.cz/item/CS_URS_2022_02/183403151" TargetMode="External" /><Relationship Id="rId4" Type="http://schemas.openxmlformats.org/officeDocument/2006/relationships/hyperlink" Target="https://podminky.urs.cz/item/CS_URS_2022_02/183101114" TargetMode="External" /><Relationship Id="rId5" Type="http://schemas.openxmlformats.org/officeDocument/2006/relationships/hyperlink" Target="https://podminky.urs.cz/item/CS_URS_2022_02/184102113" TargetMode="External" /><Relationship Id="rId6" Type="http://schemas.openxmlformats.org/officeDocument/2006/relationships/hyperlink" Target="https://podminky.urs.cz/item/CS_URS_2022_02/184215133" TargetMode="External" /><Relationship Id="rId7" Type="http://schemas.openxmlformats.org/officeDocument/2006/relationships/hyperlink" Target="https://podminky.urs.cz/item/CS_URS_2022_02/184813121" TargetMode="External" /><Relationship Id="rId8" Type="http://schemas.openxmlformats.org/officeDocument/2006/relationships/hyperlink" Target="https://podminky.urs.cz/item/CS_URS_2022_02/183111114" TargetMode="External" /><Relationship Id="rId9" Type="http://schemas.openxmlformats.org/officeDocument/2006/relationships/hyperlink" Target="https://podminky.urs.cz/item/CS_URS_2022_02/184102111" TargetMode="External" /><Relationship Id="rId10" Type="http://schemas.openxmlformats.org/officeDocument/2006/relationships/hyperlink" Target="https://podminky.urs.cz/item/CS_URS_2022_02/184813134" TargetMode="External" /><Relationship Id="rId11" Type="http://schemas.openxmlformats.org/officeDocument/2006/relationships/hyperlink" Target="https://podminky.urs.cz/item/CS_URS_2022_02/184816111" TargetMode="External" /><Relationship Id="rId12" Type="http://schemas.openxmlformats.org/officeDocument/2006/relationships/hyperlink" Target="https://podminky.urs.cz/item/CS_URS_2022_02/184851111" TargetMode="External" /><Relationship Id="rId13" Type="http://schemas.openxmlformats.org/officeDocument/2006/relationships/hyperlink" Target="https://podminky.urs.cz/item/CS_URS_2022_02/185804311" TargetMode="External" /><Relationship Id="rId14" Type="http://schemas.openxmlformats.org/officeDocument/2006/relationships/hyperlink" Target="https://podminky.urs.cz/item/CS_URS_2022_02/185851121" TargetMode="External" /><Relationship Id="rId15" Type="http://schemas.openxmlformats.org/officeDocument/2006/relationships/hyperlink" Target="https://podminky.urs.cz/item/CS_URS_2022_02/185851129" TargetMode="External" /><Relationship Id="rId16" Type="http://schemas.openxmlformats.org/officeDocument/2006/relationships/hyperlink" Target="https://podminky.urs.cz/item/CS_URS_2022_02/181451121" TargetMode="External" /><Relationship Id="rId17" Type="http://schemas.openxmlformats.org/officeDocument/2006/relationships/hyperlink" Target="https://podminky.urs.cz/item/CS_URS_2022_02/184808121" TargetMode="External" /><Relationship Id="rId18" Type="http://schemas.openxmlformats.org/officeDocument/2006/relationships/hyperlink" Target="https://podminky.urs.cz/item/CS_URS_2022_02/998231311" TargetMode="External" /><Relationship Id="rId19" Type="http://schemas.openxmlformats.org/officeDocument/2006/relationships/hyperlink" Target="https://podminky.urs.cz/item/CS_URS_2022_02/271532211" TargetMode="External" /><Relationship Id="rId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403112" TargetMode="External" /><Relationship Id="rId2" Type="http://schemas.openxmlformats.org/officeDocument/2006/relationships/hyperlink" Target="https://podminky.urs.cz/item/CS_URS_2022_02/183403151" TargetMode="External" /><Relationship Id="rId3" Type="http://schemas.openxmlformats.org/officeDocument/2006/relationships/hyperlink" Target="https://podminky.urs.cz/item/CS_URS_2022_02/183111114" TargetMode="External" /><Relationship Id="rId4" Type="http://schemas.openxmlformats.org/officeDocument/2006/relationships/hyperlink" Target="https://podminky.urs.cz/item/CS_URS_2022_02/184102111" TargetMode="External" /><Relationship Id="rId5" Type="http://schemas.openxmlformats.org/officeDocument/2006/relationships/hyperlink" Target="https://podminky.urs.cz/item/CS_URS_2022_02/184813134" TargetMode="External" /><Relationship Id="rId6" Type="http://schemas.openxmlformats.org/officeDocument/2006/relationships/hyperlink" Target="https://podminky.urs.cz/item/CS_URS_2022_02/184816111" TargetMode="External" /><Relationship Id="rId7" Type="http://schemas.openxmlformats.org/officeDocument/2006/relationships/hyperlink" Target="https://podminky.urs.cz/item/CS_URS_2022_02/184851111" TargetMode="External" /><Relationship Id="rId8" Type="http://schemas.openxmlformats.org/officeDocument/2006/relationships/hyperlink" Target="https://podminky.urs.cz/item/CS_URS_2022_02/18580431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5851129" TargetMode="External" /><Relationship Id="rId11" Type="http://schemas.openxmlformats.org/officeDocument/2006/relationships/hyperlink" Target="https://podminky.urs.cz/item/CS_URS_2022_02/181451121" TargetMode="External" /><Relationship Id="rId12" Type="http://schemas.openxmlformats.org/officeDocument/2006/relationships/hyperlink" Target="https://podminky.urs.cz/item/CS_URS_2022_02/99823131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5804311" TargetMode="External" /><Relationship Id="rId4" Type="http://schemas.openxmlformats.org/officeDocument/2006/relationships/hyperlink" Target="https://podminky.urs.cz/item/CS_URS_2022_02/185851121" TargetMode="External" /><Relationship Id="rId5" Type="http://schemas.openxmlformats.org/officeDocument/2006/relationships/hyperlink" Target="https://podminky.urs.cz/item/CS_URS_2022_02/185851129" TargetMode="External" /><Relationship Id="rId6" Type="http://schemas.openxmlformats.org/officeDocument/2006/relationships/hyperlink" Target="https://podminky.urs.cz/item/CS_URS_2022_02/99823131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5804311" TargetMode="External" /><Relationship Id="rId4" Type="http://schemas.openxmlformats.org/officeDocument/2006/relationships/hyperlink" Target="https://podminky.urs.cz/item/CS_URS_2022_02/185851121" TargetMode="External" /><Relationship Id="rId5" Type="http://schemas.openxmlformats.org/officeDocument/2006/relationships/hyperlink" Target="https://podminky.urs.cz/item/CS_URS_2022_02/185851129" TargetMode="External" /><Relationship Id="rId6" Type="http://schemas.openxmlformats.org/officeDocument/2006/relationships/hyperlink" Target="https://podminky.urs.cz/item/CS_URS_2022_02/998231311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08121" TargetMode="External" /><Relationship Id="rId3" Type="http://schemas.openxmlformats.org/officeDocument/2006/relationships/hyperlink" Target="https://podminky.urs.cz/item/CS_URS_2022_02/184813134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5804311" TargetMode="External" /><Relationship Id="rId4" Type="http://schemas.openxmlformats.org/officeDocument/2006/relationships/hyperlink" Target="https://podminky.urs.cz/item/CS_URS_2022_02/185851121" TargetMode="External" /><Relationship Id="rId5" Type="http://schemas.openxmlformats.org/officeDocument/2006/relationships/hyperlink" Target="https://podminky.urs.cz/item/CS_URS_2022_02/185851129" TargetMode="External" /><Relationship Id="rId6" Type="http://schemas.openxmlformats.org/officeDocument/2006/relationships/hyperlink" Target="https://podminky.urs.cz/item/CS_URS_2022_02/998231311" TargetMode="External" /><Relationship Id="rId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3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5804311" TargetMode="External" /><Relationship Id="rId4" Type="http://schemas.openxmlformats.org/officeDocument/2006/relationships/hyperlink" Target="https://podminky.urs.cz/item/CS_URS_2022_02/185851121" TargetMode="External" /><Relationship Id="rId5" Type="http://schemas.openxmlformats.org/officeDocument/2006/relationships/hyperlink" Target="https://podminky.urs.cz/item/CS_URS_2022_02/185851129" TargetMode="External" /><Relationship Id="rId6" Type="http://schemas.openxmlformats.org/officeDocument/2006/relationships/hyperlink" Target="https://podminky.urs.cz/item/CS_URS_2022_02/998231311" TargetMode="External" /><Relationship Id="rId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14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18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18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LBC4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LBC4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20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24.11.2022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29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27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49</v>
      </c>
      <c r="D52" s="88"/>
      <c r="E52" s="88"/>
      <c r="F52" s="88"/>
      <c r="G52" s="88"/>
      <c r="H52" s="89"/>
      <c r="I52" s="90" t="s">
        <v>50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51</v>
      </c>
      <c r="AH52" s="88"/>
      <c r="AI52" s="88"/>
      <c r="AJ52" s="88"/>
      <c r="AK52" s="88"/>
      <c r="AL52" s="88"/>
      <c r="AM52" s="88"/>
      <c r="AN52" s="90" t="s">
        <v>52</v>
      </c>
      <c r="AO52" s="88"/>
      <c r="AP52" s="88"/>
      <c r="AQ52" s="92" t="s">
        <v>53</v>
      </c>
      <c r="AR52" s="45"/>
      <c r="AS52" s="93" t="s">
        <v>54</v>
      </c>
      <c r="AT52" s="94" t="s">
        <v>55</v>
      </c>
      <c r="AU52" s="94" t="s">
        <v>56</v>
      </c>
      <c r="AV52" s="94" t="s">
        <v>57</v>
      </c>
      <c r="AW52" s="94" t="s">
        <v>58</v>
      </c>
      <c r="AX52" s="94" t="s">
        <v>59</v>
      </c>
      <c r="AY52" s="94" t="s">
        <v>60</v>
      </c>
      <c r="AZ52" s="94" t="s">
        <v>61</v>
      </c>
      <c r="BA52" s="94" t="s">
        <v>62</v>
      </c>
      <c r="BB52" s="94" t="s">
        <v>63</v>
      </c>
      <c r="BC52" s="94" t="s">
        <v>64</v>
      </c>
      <c r="BD52" s="95" t="s">
        <v>65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ROUND(SUM(AG55:AG64),2)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18</v>
      </c>
      <c r="AR54" s="105"/>
      <c r="AS54" s="106">
        <f>ROUND(SUM(AS55:AS64),2)</f>
        <v>0</v>
      </c>
      <c r="AT54" s="107">
        <f>ROUND(SUM(AV54:AW54),2)</f>
        <v>0</v>
      </c>
      <c r="AU54" s="108">
        <f>ROUND(SUM(AU55:AU64),5)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ROUND(SUM(AZ55:AZ64),2)</f>
        <v>0</v>
      </c>
      <c r="BA54" s="107">
        <f>ROUND(SUM(BA55:BA64),2)</f>
        <v>0</v>
      </c>
      <c r="BB54" s="107">
        <f>ROUND(SUM(BB55:BB64),2)</f>
        <v>0</v>
      </c>
      <c r="BC54" s="107">
        <f>ROUND(SUM(BC55:BC64),2)</f>
        <v>0</v>
      </c>
      <c r="BD54" s="109">
        <f>ROUND(SUM(BD55:BD64),2)</f>
        <v>0</v>
      </c>
      <c r="BE54" s="6"/>
      <c r="BS54" s="110" t="s">
        <v>67</v>
      </c>
      <c r="BT54" s="110" t="s">
        <v>68</v>
      </c>
      <c r="BU54" s="111" t="s">
        <v>69</v>
      </c>
      <c r="BV54" s="110" t="s">
        <v>70</v>
      </c>
      <c r="BW54" s="110" t="s">
        <v>5</v>
      </c>
      <c r="BX54" s="110" t="s">
        <v>71</v>
      </c>
      <c r="CL54" s="110" t="s">
        <v>18</v>
      </c>
    </row>
    <row r="55" s="7" customFormat="1" ht="16.5" customHeight="1">
      <c r="A55" s="112" t="s">
        <v>72</v>
      </c>
      <c r="B55" s="113"/>
      <c r="C55" s="114"/>
      <c r="D55" s="115" t="s">
        <v>73</v>
      </c>
      <c r="E55" s="115"/>
      <c r="F55" s="115"/>
      <c r="G55" s="115"/>
      <c r="H55" s="115"/>
      <c r="I55" s="116"/>
      <c r="J55" s="115" t="s">
        <v>74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Terénní úpravy'!J30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75</v>
      </c>
      <c r="AR55" s="119"/>
      <c r="AS55" s="120">
        <v>0</v>
      </c>
      <c r="AT55" s="121">
        <f>ROUND(SUM(AV55:AW55),2)</f>
        <v>0</v>
      </c>
      <c r="AU55" s="122">
        <f>'SO 01 - Terénní úpravy'!P81</f>
        <v>0</v>
      </c>
      <c r="AV55" s="121">
        <f>'SO 01 - Terénní úpravy'!J33</f>
        <v>0</v>
      </c>
      <c r="AW55" s="121">
        <f>'SO 01 - Terénní úpravy'!J34</f>
        <v>0</v>
      </c>
      <c r="AX55" s="121">
        <f>'SO 01 - Terénní úpravy'!J35</f>
        <v>0</v>
      </c>
      <c r="AY55" s="121">
        <f>'SO 01 - Terénní úpravy'!J36</f>
        <v>0</v>
      </c>
      <c r="AZ55" s="121">
        <f>'SO 01 - Terénní úpravy'!F33</f>
        <v>0</v>
      </c>
      <c r="BA55" s="121">
        <f>'SO 01 - Terénní úpravy'!F34</f>
        <v>0</v>
      </c>
      <c r="BB55" s="121">
        <f>'SO 01 - Terénní úpravy'!F35</f>
        <v>0</v>
      </c>
      <c r="BC55" s="121">
        <f>'SO 01 - Terénní úpravy'!F36</f>
        <v>0</v>
      </c>
      <c r="BD55" s="123">
        <f>'SO 01 - Terénní úpravy'!F37</f>
        <v>0</v>
      </c>
      <c r="BE55" s="7"/>
      <c r="BT55" s="124" t="s">
        <v>76</v>
      </c>
      <c r="BV55" s="124" t="s">
        <v>70</v>
      </c>
      <c r="BW55" s="124" t="s">
        <v>77</v>
      </c>
      <c r="BX55" s="124" t="s">
        <v>5</v>
      </c>
      <c r="CL55" s="124" t="s">
        <v>18</v>
      </c>
      <c r="CM55" s="124" t="s">
        <v>78</v>
      </c>
    </row>
    <row r="56" s="7" customFormat="1" ht="16.5" customHeight="1">
      <c r="A56" s="112" t="s">
        <v>72</v>
      </c>
      <c r="B56" s="113"/>
      <c r="C56" s="114"/>
      <c r="D56" s="115" t="s">
        <v>79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Vegetační úpravy'!J30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75</v>
      </c>
      <c r="AR56" s="119"/>
      <c r="AS56" s="120">
        <v>0</v>
      </c>
      <c r="AT56" s="121">
        <f>ROUND(SUM(AV56:AW56),2)</f>
        <v>0</v>
      </c>
      <c r="AU56" s="122">
        <f>'SO 02 - Vegetační úpravy'!P83</f>
        <v>0</v>
      </c>
      <c r="AV56" s="121">
        <f>'SO 02 - Vegetační úpravy'!J33</f>
        <v>0</v>
      </c>
      <c r="AW56" s="121">
        <f>'SO 02 - Vegetační úpravy'!J34</f>
        <v>0</v>
      </c>
      <c r="AX56" s="121">
        <f>'SO 02 - Vegetační úpravy'!J35</f>
        <v>0</v>
      </c>
      <c r="AY56" s="121">
        <f>'SO 02 - Vegetační úpravy'!J36</f>
        <v>0</v>
      </c>
      <c r="AZ56" s="121">
        <f>'SO 02 - Vegetační úpravy'!F33</f>
        <v>0</v>
      </c>
      <c r="BA56" s="121">
        <f>'SO 02 - Vegetační úpravy'!F34</f>
        <v>0</v>
      </c>
      <c r="BB56" s="121">
        <f>'SO 02 - Vegetační úpravy'!F35</f>
        <v>0</v>
      </c>
      <c r="BC56" s="121">
        <f>'SO 02 - Vegetační úpravy'!F36</f>
        <v>0</v>
      </c>
      <c r="BD56" s="123">
        <f>'SO 02 - Vegetační úpravy'!F37</f>
        <v>0</v>
      </c>
      <c r="BE56" s="7"/>
      <c r="BT56" s="124" t="s">
        <v>76</v>
      </c>
      <c r="BV56" s="124" t="s">
        <v>70</v>
      </c>
      <c r="BW56" s="124" t="s">
        <v>81</v>
      </c>
      <c r="BX56" s="124" t="s">
        <v>5</v>
      </c>
      <c r="CL56" s="124" t="s">
        <v>18</v>
      </c>
      <c r="CM56" s="124" t="s">
        <v>78</v>
      </c>
    </row>
    <row r="57" s="7" customFormat="1" ht="16.5" customHeight="1">
      <c r="A57" s="112" t="s">
        <v>72</v>
      </c>
      <c r="B57" s="113"/>
      <c r="C57" s="114"/>
      <c r="D57" s="115" t="s">
        <v>82</v>
      </c>
      <c r="E57" s="115"/>
      <c r="F57" s="115"/>
      <c r="G57" s="115"/>
      <c r="H57" s="115"/>
      <c r="I57" s="116"/>
      <c r="J57" s="115" t="s">
        <v>83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03 - Vegetační úpravy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75</v>
      </c>
      <c r="AR57" s="119"/>
      <c r="AS57" s="120">
        <v>0</v>
      </c>
      <c r="AT57" s="121">
        <f>ROUND(SUM(AV57:AW57),2)</f>
        <v>0</v>
      </c>
      <c r="AU57" s="122">
        <f>'SO 03 - Vegetační úpravy ...'!P81</f>
        <v>0</v>
      </c>
      <c r="AV57" s="121">
        <f>'SO 03 - Vegetační úpravy ...'!J33</f>
        <v>0</v>
      </c>
      <c r="AW57" s="121">
        <f>'SO 03 - Vegetační úpravy ...'!J34</f>
        <v>0</v>
      </c>
      <c r="AX57" s="121">
        <f>'SO 03 - Vegetační úpravy ...'!J35</f>
        <v>0</v>
      </c>
      <c r="AY57" s="121">
        <f>'SO 03 - Vegetační úpravy ...'!J36</f>
        <v>0</v>
      </c>
      <c r="AZ57" s="121">
        <f>'SO 03 - Vegetační úpravy ...'!F33</f>
        <v>0</v>
      </c>
      <c r="BA57" s="121">
        <f>'SO 03 - Vegetační úpravy ...'!F34</f>
        <v>0</v>
      </c>
      <c r="BB57" s="121">
        <f>'SO 03 - Vegetační úpravy ...'!F35</f>
        <v>0</v>
      </c>
      <c r="BC57" s="121">
        <f>'SO 03 - Vegetační úpravy ...'!F36</f>
        <v>0</v>
      </c>
      <c r="BD57" s="123">
        <f>'SO 03 - Vegetační úpravy ...'!F37</f>
        <v>0</v>
      </c>
      <c r="BE57" s="7"/>
      <c r="BT57" s="124" t="s">
        <v>76</v>
      </c>
      <c r="BV57" s="124" t="s">
        <v>70</v>
      </c>
      <c r="BW57" s="124" t="s">
        <v>84</v>
      </c>
      <c r="BX57" s="124" t="s">
        <v>5</v>
      </c>
      <c r="CL57" s="124" t="s">
        <v>18</v>
      </c>
      <c r="CM57" s="124" t="s">
        <v>78</v>
      </c>
    </row>
    <row r="58" s="7" customFormat="1" ht="24.75" customHeight="1">
      <c r="A58" s="112" t="s">
        <v>72</v>
      </c>
      <c r="B58" s="113"/>
      <c r="C58" s="114"/>
      <c r="D58" s="115" t="s">
        <v>85</v>
      </c>
      <c r="E58" s="115"/>
      <c r="F58" s="115"/>
      <c r="G58" s="115"/>
      <c r="H58" s="115"/>
      <c r="I58" s="116"/>
      <c r="J58" s="115" t="s">
        <v>86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02.1 - Následná péče,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75</v>
      </c>
      <c r="AR58" s="119"/>
      <c r="AS58" s="120">
        <v>0</v>
      </c>
      <c r="AT58" s="121">
        <f>ROUND(SUM(AV58:AW58),2)</f>
        <v>0</v>
      </c>
      <c r="AU58" s="122">
        <f>'SO 02.1 - Následná péče, ...'!P81</f>
        <v>0</v>
      </c>
      <c r="AV58" s="121">
        <f>'SO 02.1 - Následná péče, ...'!J33</f>
        <v>0</v>
      </c>
      <c r="AW58" s="121">
        <f>'SO 02.1 - Následná péče, ...'!J34</f>
        <v>0</v>
      </c>
      <c r="AX58" s="121">
        <f>'SO 02.1 - Následná péče, ...'!J35</f>
        <v>0</v>
      </c>
      <c r="AY58" s="121">
        <f>'SO 02.1 - Následná péče, ...'!J36</f>
        <v>0</v>
      </c>
      <c r="AZ58" s="121">
        <f>'SO 02.1 - Následná péče, ...'!F33</f>
        <v>0</v>
      </c>
      <c r="BA58" s="121">
        <f>'SO 02.1 - Následná péče, ...'!F34</f>
        <v>0</v>
      </c>
      <c r="BB58" s="121">
        <f>'SO 02.1 - Následná péče, ...'!F35</f>
        <v>0</v>
      </c>
      <c r="BC58" s="121">
        <f>'SO 02.1 - Následná péče, ...'!F36</f>
        <v>0</v>
      </c>
      <c r="BD58" s="123">
        <f>'SO 02.1 - Následná péče, ...'!F37</f>
        <v>0</v>
      </c>
      <c r="BE58" s="7"/>
      <c r="BT58" s="124" t="s">
        <v>76</v>
      </c>
      <c r="BV58" s="124" t="s">
        <v>70</v>
      </c>
      <c r="BW58" s="124" t="s">
        <v>87</v>
      </c>
      <c r="BX58" s="124" t="s">
        <v>5</v>
      </c>
      <c r="CL58" s="124" t="s">
        <v>18</v>
      </c>
      <c r="CM58" s="124" t="s">
        <v>78</v>
      </c>
    </row>
    <row r="59" s="7" customFormat="1" ht="24.75" customHeight="1">
      <c r="A59" s="112" t="s">
        <v>72</v>
      </c>
      <c r="B59" s="113"/>
      <c r="C59" s="114"/>
      <c r="D59" s="115" t="s">
        <v>88</v>
      </c>
      <c r="E59" s="115"/>
      <c r="F59" s="115"/>
      <c r="G59" s="115"/>
      <c r="H59" s="115"/>
      <c r="I59" s="116"/>
      <c r="J59" s="115" t="s">
        <v>89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02.2 - Následná péče, 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75</v>
      </c>
      <c r="AR59" s="119"/>
      <c r="AS59" s="120">
        <v>0</v>
      </c>
      <c r="AT59" s="121">
        <f>ROUND(SUM(AV59:AW59),2)</f>
        <v>0</v>
      </c>
      <c r="AU59" s="122">
        <f>'SO 02.2 - Následná péče, ...'!P81</f>
        <v>0</v>
      </c>
      <c r="AV59" s="121">
        <f>'SO 02.2 - Následná péče, ...'!J33</f>
        <v>0</v>
      </c>
      <c r="AW59" s="121">
        <f>'SO 02.2 - Následná péče, ...'!J34</f>
        <v>0</v>
      </c>
      <c r="AX59" s="121">
        <f>'SO 02.2 - Následná péče, ...'!J35</f>
        <v>0</v>
      </c>
      <c r="AY59" s="121">
        <f>'SO 02.2 - Následná péče, ...'!J36</f>
        <v>0</v>
      </c>
      <c r="AZ59" s="121">
        <f>'SO 02.2 - Následná péče, ...'!F33</f>
        <v>0</v>
      </c>
      <c r="BA59" s="121">
        <f>'SO 02.2 - Následná péče, ...'!F34</f>
        <v>0</v>
      </c>
      <c r="BB59" s="121">
        <f>'SO 02.2 - Následná péče, ...'!F35</f>
        <v>0</v>
      </c>
      <c r="BC59" s="121">
        <f>'SO 02.2 - Následná péče, ...'!F36</f>
        <v>0</v>
      </c>
      <c r="BD59" s="123">
        <f>'SO 02.2 - Následná péče, ...'!F37</f>
        <v>0</v>
      </c>
      <c r="BE59" s="7"/>
      <c r="BT59" s="124" t="s">
        <v>76</v>
      </c>
      <c r="BV59" s="124" t="s">
        <v>70</v>
      </c>
      <c r="BW59" s="124" t="s">
        <v>90</v>
      </c>
      <c r="BX59" s="124" t="s">
        <v>5</v>
      </c>
      <c r="CL59" s="124" t="s">
        <v>18</v>
      </c>
      <c r="CM59" s="124" t="s">
        <v>78</v>
      </c>
    </row>
    <row r="60" s="7" customFormat="1" ht="24.75" customHeight="1">
      <c r="A60" s="112" t="s">
        <v>72</v>
      </c>
      <c r="B60" s="113"/>
      <c r="C60" s="114"/>
      <c r="D60" s="115" t="s">
        <v>91</v>
      </c>
      <c r="E60" s="115"/>
      <c r="F60" s="115"/>
      <c r="G60" s="115"/>
      <c r="H60" s="115"/>
      <c r="I60" s="116"/>
      <c r="J60" s="115" t="s">
        <v>92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02.3 - Následná péče, 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75</v>
      </c>
      <c r="AR60" s="119"/>
      <c r="AS60" s="120">
        <v>0</v>
      </c>
      <c r="AT60" s="121">
        <f>ROUND(SUM(AV60:AW60),2)</f>
        <v>0</v>
      </c>
      <c r="AU60" s="122">
        <f>'SO 02.3 - Následná péče, ...'!P81</f>
        <v>0</v>
      </c>
      <c r="AV60" s="121">
        <f>'SO 02.3 - Následná péče, ...'!J33</f>
        <v>0</v>
      </c>
      <c r="AW60" s="121">
        <f>'SO 02.3 - Následná péče, ...'!J34</f>
        <v>0</v>
      </c>
      <c r="AX60" s="121">
        <f>'SO 02.3 - Následná péče, ...'!J35</f>
        <v>0</v>
      </c>
      <c r="AY60" s="121">
        <f>'SO 02.3 - Následná péče, ...'!J36</f>
        <v>0</v>
      </c>
      <c r="AZ60" s="121">
        <f>'SO 02.3 - Následná péče, ...'!F33</f>
        <v>0</v>
      </c>
      <c r="BA60" s="121">
        <f>'SO 02.3 - Následná péče, ...'!F34</f>
        <v>0</v>
      </c>
      <c r="BB60" s="121">
        <f>'SO 02.3 - Následná péče, ...'!F35</f>
        <v>0</v>
      </c>
      <c r="BC60" s="121">
        <f>'SO 02.3 - Následná péče, ...'!F36</f>
        <v>0</v>
      </c>
      <c r="BD60" s="123">
        <f>'SO 02.3 - Následná péče, ...'!F37</f>
        <v>0</v>
      </c>
      <c r="BE60" s="7"/>
      <c r="BT60" s="124" t="s">
        <v>76</v>
      </c>
      <c r="BV60" s="124" t="s">
        <v>70</v>
      </c>
      <c r="BW60" s="124" t="s">
        <v>93</v>
      </c>
      <c r="BX60" s="124" t="s">
        <v>5</v>
      </c>
      <c r="CL60" s="124" t="s">
        <v>18</v>
      </c>
      <c r="CM60" s="124" t="s">
        <v>78</v>
      </c>
    </row>
    <row r="61" s="7" customFormat="1" ht="24.75" customHeight="1">
      <c r="A61" s="112" t="s">
        <v>72</v>
      </c>
      <c r="B61" s="113"/>
      <c r="C61" s="114"/>
      <c r="D61" s="115" t="s">
        <v>94</v>
      </c>
      <c r="E61" s="115"/>
      <c r="F61" s="115"/>
      <c r="G61" s="115"/>
      <c r="H61" s="115"/>
      <c r="I61" s="116"/>
      <c r="J61" s="115" t="s">
        <v>86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03.1 - Následná péče, 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75</v>
      </c>
      <c r="AR61" s="119"/>
      <c r="AS61" s="120">
        <v>0</v>
      </c>
      <c r="AT61" s="121">
        <f>ROUND(SUM(AV61:AW61),2)</f>
        <v>0</v>
      </c>
      <c r="AU61" s="122">
        <f>'SO 03.1 - Následná péče, ...'!P81</f>
        <v>0</v>
      </c>
      <c r="AV61" s="121">
        <f>'SO 03.1 - Následná péče, ...'!J33</f>
        <v>0</v>
      </c>
      <c r="AW61" s="121">
        <f>'SO 03.1 - Následná péče, ...'!J34</f>
        <v>0</v>
      </c>
      <c r="AX61" s="121">
        <f>'SO 03.1 - Následná péče, ...'!J35</f>
        <v>0</v>
      </c>
      <c r="AY61" s="121">
        <f>'SO 03.1 - Následná péče, ...'!J36</f>
        <v>0</v>
      </c>
      <c r="AZ61" s="121">
        <f>'SO 03.1 - Následná péče, ...'!F33</f>
        <v>0</v>
      </c>
      <c r="BA61" s="121">
        <f>'SO 03.1 - Následná péče, ...'!F34</f>
        <v>0</v>
      </c>
      <c r="BB61" s="121">
        <f>'SO 03.1 - Následná péče, ...'!F35</f>
        <v>0</v>
      </c>
      <c r="BC61" s="121">
        <f>'SO 03.1 - Následná péče, ...'!F36</f>
        <v>0</v>
      </c>
      <c r="BD61" s="123">
        <f>'SO 03.1 - Následná péče, ...'!F37</f>
        <v>0</v>
      </c>
      <c r="BE61" s="7"/>
      <c r="BT61" s="124" t="s">
        <v>76</v>
      </c>
      <c r="BV61" s="124" t="s">
        <v>70</v>
      </c>
      <c r="BW61" s="124" t="s">
        <v>95</v>
      </c>
      <c r="BX61" s="124" t="s">
        <v>5</v>
      </c>
      <c r="CL61" s="124" t="s">
        <v>18</v>
      </c>
      <c r="CM61" s="124" t="s">
        <v>78</v>
      </c>
    </row>
    <row r="62" s="7" customFormat="1" ht="24.75" customHeight="1">
      <c r="A62" s="112" t="s">
        <v>72</v>
      </c>
      <c r="B62" s="113"/>
      <c r="C62" s="114"/>
      <c r="D62" s="115" t="s">
        <v>96</v>
      </c>
      <c r="E62" s="115"/>
      <c r="F62" s="115"/>
      <c r="G62" s="115"/>
      <c r="H62" s="115"/>
      <c r="I62" s="116"/>
      <c r="J62" s="115" t="s">
        <v>89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'SO 03.2 - Následná péče, ...'!J30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75</v>
      </c>
      <c r="AR62" s="119"/>
      <c r="AS62" s="120">
        <v>0</v>
      </c>
      <c r="AT62" s="121">
        <f>ROUND(SUM(AV62:AW62),2)</f>
        <v>0</v>
      </c>
      <c r="AU62" s="122">
        <f>'SO 03.2 - Následná péče, ...'!P81</f>
        <v>0</v>
      </c>
      <c r="AV62" s="121">
        <f>'SO 03.2 - Následná péče, ...'!J33</f>
        <v>0</v>
      </c>
      <c r="AW62" s="121">
        <f>'SO 03.2 - Následná péče, ...'!J34</f>
        <v>0</v>
      </c>
      <c r="AX62" s="121">
        <f>'SO 03.2 - Následná péče, ...'!J35</f>
        <v>0</v>
      </c>
      <c r="AY62" s="121">
        <f>'SO 03.2 - Následná péče, ...'!J36</f>
        <v>0</v>
      </c>
      <c r="AZ62" s="121">
        <f>'SO 03.2 - Následná péče, ...'!F33</f>
        <v>0</v>
      </c>
      <c r="BA62" s="121">
        <f>'SO 03.2 - Následná péče, ...'!F34</f>
        <v>0</v>
      </c>
      <c r="BB62" s="121">
        <f>'SO 03.2 - Následná péče, ...'!F35</f>
        <v>0</v>
      </c>
      <c r="BC62" s="121">
        <f>'SO 03.2 - Následná péče, ...'!F36</f>
        <v>0</v>
      </c>
      <c r="BD62" s="123">
        <f>'SO 03.2 - Následná péče, ...'!F37</f>
        <v>0</v>
      </c>
      <c r="BE62" s="7"/>
      <c r="BT62" s="124" t="s">
        <v>76</v>
      </c>
      <c r="BV62" s="124" t="s">
        <v>70</v>
      </c>
      <c r="BW62" s="124" t="s">
        <v>97</v>
      </c>
      <c r="BX62" s="124" t="s">
        <v>5</v>
      </c>
      <c r="CL62" s="124" t="s">
        <v>18</v>
      </c>
      <c r="CM62" s="124" t="s">
        <v>78</v>
      </c>
    </row>
    <row r="63" s="7" customFormat="1" ht="24.75" customHeight="1">
      <c r="A63" s="112" t="s">
        <v>72</v>
      </c>
      <c r="B63" s="113"/>
      <c r="C63" s="114"/>
      <c r="D63" s="115" t="s">
        <v>98</v>
      </c>
      <c r="E63" s="115"/>
      <c r="F63" s="115"/>
      <c r="G63" s="115"/>
      <c r="H63" s="115"/>
      <c r="I63" s="116"/>
      <c r="J63" s="115" t="s">
        <v>92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'SO 03.3 - Následná péče, ...'!J30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75</v>
      </c>
      <c r="AR63" s="119"/>
      <c r="AS63" s="120">
        <v>0</v>
      </c>
      <c r="AT63" s="121">
        <f>ROUND(SUM(AV63:AW63),2)</f>
        <v>0</v>
      </c>
      <c r="AU63" s="122">
        <f>'SO 03.3 - Následná péče, ...'!P81</f>
        <v>0</v>
      </c>
      <c r="AV63" s="121">
        <f>'SO 03.3 - Následná péče, ...'!J33</f>
        <v>0</v>
      </c>
      <c r="AW63" s="121">
        <f>'SO 03.3 - Následná péče, ...'!J34</f>
        <v>0</v>
      </c>
      <c r="AX63" s="121">
        <f>'SO 03.3 - Následná péče, ...'!J35</f>
        <v>0</v>
      </c>
      <c r="AY63" s="121">
        <f>'SO 03.3 - Následná péče, ...'!J36</f>
        <v>0</v>
      </c>
      <c r="AZ63" s="121">
        <f>'SO 03.3 - Následná péče, ...'!F33</f>
        <v>0</v>
      </c>
      <c r="BA63" s="121">
        <f>'SO 03.3 - Následná péče, ...'!F34</f>
        <v>0</v>
      </c>
      <c r="BB63" s="121">
        <f>'SO 03.3 - Následná péče, ...'!F35</f>
        <v>0</v>
      </c>
      <c r="BC63" s="121">
        <f>'SO 03.3 - Následná péče, ...'!F36</f>
        <v>0</v>
      </c>
      <c r="BD63" s="123">
        <f>'SO 03.3 - Následná péče, ...'!F37</f>
        <v>0</v>
      </c>
      <c r="BE63" s="7"/>
      <c r="BT63" s="124" t="s">
        <v>76</v>
      </c>
      <c r="BV63" s="124" t="s">
        <v>70</v>
      </c>
      <c r="BW63" s="124" t="s">
        <v>99</v>
      </c>
      <c r="BX63" s="124" t="s">
        <v>5</v>
      </c>
      <c r="CL63" s="124" t="s">
        <v>18</v>
      </c>
      <c r="CM63" s="124" t="s">
        <v>78</v>
      </c>
    </row>
    <row r="64" s="7" customFormat="1" ht="16.5" customHeight="1">
      <c r="A64" s="112" t="s">
        <v>72</v>
      </c>
      <c r="B64" s="113"/>
      <c r="C64" s="114"/>
      <c r="D64" s="115" t="s">
        <v>100</v>
      </c>
      <c r="E64" s="115"/>
      <c r="F64" s="115"/>
      <c r="G64" s="115"/>
      <c r="H64" s="115"/>
      <c r="I64" s="116"/>
      <c r="J64" s="115" t="s">
        <v>101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'VON - VON - Vedlejší a os...'!J30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75</v>
      </c>
      <c r="AR64" s="119"/>
      <c r="AS64" s="125">
        <v>0</v>
      </c>
      <c r="AT64" s="126">
        <f>ROUND(SUM(AV64:AW64),2)</f>
        <v>0</v>
      </c>
      <c r="AU64" s="127">
        <f>'VON - VON - Vedlejší a os...'!P81</f>
        <v>0</v>
      </c>
      <c r="AV64" s="126">
        <f>'VON - VON - Vedlejší a os...'!J33</f>
        <v>0</v>
      </c>
      <c r="AW64" s="126">
        <f>'VON - VON - Vedlejší a os...'!J34</f>
        <v>0</v>
      </c>
      <c r="AX64" s="126">
        <f>'VON - VON - Vedlejší a os...'!J35</f>
        <v>0</v>
      </c>
      <c r="AY64" s="126">
        <f>'VON - VON - Vedlejší a os...'!J36</f>
        <v>0</v>
      </c>
      <c r="AZ64" s="126">
        <f>'VON - VON - Vedlejší a os...'!F33</f>
        <v>0</v>
      </c>
      <c r="BA64" s="126">
        <f>'VON - VON - Vedlejší a os...'!F34</f>
        <v>0</v>
      </c>
      <c r="BB64" s="126">
        <f>'VON - VON - Vedlejší a os...'!F35</f>
        <v>0</v>
      </c>
      <c r="BC64" s="126">
        <f>'VON - VON - Vedlejší a os...'!F36</f>
        <v>0</v>
      </c>
      <c r="BD64" s="128">
        <f>'VON - VON - Vedlejší a os...'!F37</f>
        <v>0</v>
      </c>
      <c r="BE64" s="7"/>
      <c r="BT64" s="124" t="s">
        <v>76</v>
      </c>
      <c r="BV64" s="124" t="s">
        <v>70</v>
      </c>
      <c r="BW64" s="124" t="s">
        <v>102</v>
      </c>
      <c r="BX64" s="124" t="s">
        <v>5</v>
      </c>
      <c r="CL64" s="124" t="s">
        <v>18</v>
      </c>
      <c r="CM64" s="124" t="s">
        <v>78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xENgO//TqIxeeSHE2Jw5IVNFLbKWXQ0ZZ5UBJVz/Wbz/Ug2by66sVvvW7Bjq5QLyYWZEQkXCHB/8yyFcNBrmRA==" hashValue="wkxVDYeVR6XxL+TMlYAvIoevnUhH25jPOEFVQN805CUA8xDVy3Ms+9b4s7PQM+5PKr9V4AMjJ0TH2fHCofG3EA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SO 01 - Terénní úpravy'!C2" display="/"/>
    <hyperlink ref="A56" location="'SO 02 - Vegetační úpravy'!C2" display="/"/>
    <hyperlink ref="A57" location="'SO 03 - Vegetační úpravy ...'!C2" display="/"/>
    <hyperlink ref="A58" location="'SO 02.1 - Následná péče, ...'!C2" display="/"/>
    <hyperlink ref="A59" location="'SO 02.2 - Následná péče, ...'!C2" display="/"/>
    <hyperlink ref="A60" location="'SO 02.3 - Následná péče, ...'!C2" display="/"/>
    <hyperlink ref="A61" location="'SO 03.1 - Následná péče, ...'!C2" display="/"/>
    <hyperlink ref="A62" location="'SO 03.2 - Následná péče, ...'!C2" display="/"/>
    <hyperlink ref="A63" location="'SO 03.3 - Následná péče, ...'!C2" display="/"/>
    <hyperlink ref="A64" location="'VON - VON - Vedlejší a o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613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ROUND((SUM(BE81:BE127)),  2)</f>
        <v>0</v>
      </c>
      <c r="G33" s="39"/>
      <c r="H33" s="39"/>
      <c r="I33" s="149">
        <v>0.20999999999999999</v>
      </c>
      <c r="J33" s="148">
        <f>ROUND(((SUM(BE81:BE127))*I33),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ROUND((SUM(BF81:BF127)),  2)</f>
        <v>0</v>
      </c>
      <c r="G34" s="39"/>
      <c r="H34" s="39"/>
      <c r="I34" s="149">
        <v>0.14999999999999999</v>
      </c>
      <c r="J34" s="148">
        <f>ROUND(((SUM(BF81:BF127))*I34),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03.3 - Následná péče, 3.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LBC4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03.3 - Následná péče, 3.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53</v>
      </c>
      <c r="E80" s="181" t="s">
        <v>49</v>
      </c>
      <c r="F80" s="181" t="s">
        <v>50</v>
      </c>
      <c r="G80" s="181" t="s">
        <v>114</v>
      </c>
      <c r="H80" s="181" t="s">
        <v>115</v>
      </c>
      <c r="I80" s="181" t="s">
        <v>116</v>
      </c>
      <c r="J80" s="181" t="s">
        <v>108</v>
      </c>
      <c r="K80" s="182" t="s">
        <v>117</v>
      </c>
      <c r="L80" s="183"/>
      <c r="M80" s="93" t="s">
        <v>18</v>
      </c>
      <c r="N80" s="94" t="s">
        <v>38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66.229380000000006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125</v>
      </c>
      <c r="F82" s="192" t="s">
        <v>126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66.229380000000006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128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SUM(P84:P127)</f>
        <v>0</v>
      </c>
      <c r="Q83" s="197"/>
      <c r="R83" s="198">
        <f>SUM(R84:R127)</f>
        <v>66.229380000000006</v>
      </c>
      <c r="S83" s="197"/>
      <c r="T83" s="199">
        <f>SUM(T84:T127)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127</v>
      </c>
      <c r="BK83" s="202">
        <f>SUM(BK84:BK127)</f>
        <v>0</v>
      </c>
    </row>
    <row r="84" s="2" customFormat="1" ht="16.5" customHeight="1">
      <c r="A84" s="39"/>
      <c r="B84" s="40"/>
      <c r="C84" s="205" t="s">
        <v>76</v>
      </c>
      <c r="D84" s="205" t="s">
        <v>129</v>
      </c>
      <c r="E84" s="206" t="s">
        <v>524</v>
      </c>
      <c r="F84" s="207" t="s">
        <v>525</v>
      </c>
      <c r="G84" s="208" t="s">
        <v>132</v>
      </c>
      <c r="H84" s="209">
        <v>22438</v>
      </c>
      <c r="I84" s="210"/>
      <c r="J84" s="211">
        <f>ROUND(I84*H84,2)</f>
        <v>0</v>
      </c>
      <c r="K84" s="207" t="s">
        <v>133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134</v>
      </c>
      <c r="AT84" s="216" t="s">
        <v>129</v>
      </c>
      <c r="AU84" s="216" t="s">
        <v>78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134</v>
      </c>
      <c r="BM84" s="216" t="s">
        <v>614</v>
      </c>
    </row>
    <row r="85" s="2" customFormat="1">
      <c r="A85" s="39"/>
      <c r="B85" s="40"/>
      <c r="C85" s="41"/>
      <c r="D85" s="218" t="s">
        <v>136</v>
      </c>
      <c r="E85" s="41"/>
      <c r="F85" s="219" t="s">
        <v>527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78</v>
      </c>
    </row>
    <row r="86" s="13" customFormat="1">
      <c r="A86" s="13"/>
      <c r="B86" s="223"/>
      <c r="C86" s="224"/>
      <c r="D86" s="225" t="s">
        <v>138</v>
      </c>
      <c r="E86" s="226" t="s">
        <v>18</v>
      </c>
      <c r="F86" s="227" t="s">
        <v>558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138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127</v>
      </c>
    </row>
    <row r="87" s="14" customFormat="1">
      <c r="A87" s="14"/>
      <c r="B87" s="234"/>
      <c r="C87" s="235"/>
      <c r="D87" s="225" t="s">
        <v>138</v>
      </c>
      <c r="E87" s="236" t="s">
        <v>18</v>
      </c>
      <c r="F87" s="237" t="s">
        <v>603</v>
      </c>
      <c r="G87" s="235"/>
      <c r="H87" s="238">
        <v>22438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138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127</v>
      </c>
    </row>
    <row r="88" s="15" customFormat="1">
      <c r="A88" s="15"/>
      <c r="B88" s="245"/>
      <c r="C88" s="246"/>
      <c r="D88" s="225" t="s">
        <v>138</v>
      </c>
      <c r="E88" s="247" t="s">
        <v>18</v>
      </c>
      <c r="F88" s="248" t="s">
        <v>142</v>
      </c>
      <c r="G88" s="246"/>
      <c r="H88" s="249">
        <v>22438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138</v>
      </c>
      <c r="AU88" s="255" t="s">
        <v>78</v>
      </c>
      <c r="AV88" s="15" t="s">
        <v>134</v>
      </c>
      <c r="AW88" s="15" t="s">
        <v>30</v>
      </c>
      <c r="AX88" s="15" t="s">
        <v>76</v>
      </c>
      <c r="AY88" s="255" t="s">
        <v>127</v>
      </c>
    </row>
    <row r="89" s="2" customFormat="1" ht="16.5" customHeight="1">
      <c r="A89" s="39"/>
      <c r="B89" s="40"/>
      <c r="C89" s="205" t="s">
        <v>78</v>
      </c>
      <c r="D89" s="205" t="s">
        <v>129</v>
      </c>
      <c r="E89" s="206" t="s">
        <v>530</v>
      </c>
      <c r="F89" s="207" t="s">
        <v>531</v>
      </c>
      <c r="G89" s="208" t="s">
        <v>532</v>
      </c>
      <c r="H89" s="209">
        <v>441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134</v>
      </c>
      <c r="AT89" s="216" t="s">
        <v>129</v>
      </c>
      <c r="AU89" s="216" t="s">
        <v>78</v>
      </c>
      <c r="AY89" s="18" t="s">
        <v>127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134</v>
      </c>
      <c r="BM89" s="216" t="s">
        <v>615</v>
      </c>
    </row>
    <row r="90" s="13" customFormat="1">
      <c r="A90" s="13"/>
      <c r="B90" s="223"/>
      <c r="C90" s="224"/>
      <c r="D90" s="225" t="s">
        <v>138</v>
      </c>
      <c r="E90" s="226" t="s">
        <v>18</v>
      </c>
      <c r="F90" s="227" t="s">
        <v>534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138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127</v>
      </c>
    </row>
    <row r="91" s="14" customFormat="1">
      <c r="A91" s="14"/>
      <c r="B91" s="234"/>
      <c r="C91" s="235"/>
      <c r="D91" s="225" t="s">
        <v>138</v>
      </c>
      <c r="E91" s="236" t="s">
        <v>18</v>
      </c>
      <c r="F91" s="237" t="s">
        <v>588</v>
      </c>
      <c r="G91" s="235"/>
      <c r="H91" s="238">
        <v>441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138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127</v>
      </c>
    </row>
    <row r="92" s="2" customFormat="1" ht="24.15" customHeight="1">
      <c r="A92" s="39"/>
      <c r="B92" s="40"/>
      <c r="C92" s="205" t="s">
        <v>134</v>
      </c>
      <c r="D92" s="205" t="s">
        <v>129</v>
      </c>
      <c r="E92" s="206" t="s">
        <v>323</v>
      </c>
      <c r="F92" s="207" t="s">
        <v>324</v>
      </c>
      <c r="G92" s="208" t="s">
        <v>325</v>
      </c>
      <c r="H92" s="209">
        <v>88.200000000000003</v>
      </c>
      <c r="I92" s="210"/>
      <c r="J92" s="211">
        <f>ROUND(I92*H92,2)</f>
        <v>0</v>
      </c>
      <c r="K92" s="207" t="s">
        <v>133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134</v>
      </c>
      <c r="AT92" s="216" t="s">
        <v>129</v>
      </c>
      <c r="AU92" s="216" t="s">
        <v>78</v>
      </c>
      <c r="AY92" s="18" t="s">
        <v>127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134</v>
      </c>
      <c r="BM92" s="216" t="s">
        <v>616</v>
      </c>
    </row>
    <row r="93" s="2" customFormat="1">
      <c r="A93" s="39"/>
      <c r="B93" s="40"/>
      <c r="C93" s="41"/>
      <c r="D93" s="218" t="s">
        <v>136</v>
      </c>
      <c r="E93" s="41"/>
      <c r="F93" s="219" t="s">
        <v>327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78</v>
      </c>
    </row>
    <row r="94" s="13" customFormat="1">
      <c r="A94" s="13"/>
      <c r="B94" s="223"/>
      <c r="C94" s="224"/>
      <c r="D94" s="225" t="s">
        <v>138</v>
      </c>
      <c r="E94" s="226" t="s">
        <v>18</v>
      </c>
      <c r="F94" s="227" t="s">
        <v>537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138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127</v>
      </c>
    </row>
    <row r="95" s="13" customFormat="1">
      <c r="A95" s="13"/>
      <c r="B95" s="223"/>
      <c r="C95" s="224"/>
      <c r="D95" s="225" t="s">
        <v>138</v>
      </c>
      <c r="E95" s="226" t="s">
        <v>18</v>
      </c>
      <c r="F95" s="227" t="s">
        <v>329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138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127</v>
      </c>
    </row>
    <row r="96" s="13" customFormat="1">
      <c r="A96" s="13"/>
      <c r="B96" s="223"/>
      <c r="C96" s="224"/>
      <c r="D96" s="225" t="s">
        <v>138</v>
      </c>
      <c r="E96" s="226" t="s">
        <v>18</v>
      </c>
      <c r="F96" s="227" t="s">
        <v>298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138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127</v>
      </c>
    </row>
    <row r="97" s="14" customFormat="1">
      <c r="A97" s="14"/>
      <c r="B97" s="234"/>
      <c r="C97" s="235"/>
      <c r="D97" s="225" t="s">
        <v>138</v>
      </c>
      <c r="E97" s="236" t="s">
        <v>18</v>
      </c>
      <c r="F97" s="237" t="s">
        <v>590</v>
      </c>
      <c r="G97" s="235"/>
      <c r="H97" s="238">
        <v>88.200000000000003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138</v>
      </c>
      <c r="AU97" s="244" t="s">
        <v>78</v>
      </c>
      <c r="AV97" s="14" t="s">
        <v>78</v>
      </c>
      <c r="AW97" s="14" t="s">
        <v>30</v>
      </c>
      <c r="AX97" s="14" t="s">
        <v>76</v>
      </c>
      <c r="AY97" s="244" t="s">
        <v>127</v>
      </c>
    </row>
    <row r="98" s="2" customFormat="1" ht="16.5" customHeight="1">
      <c r="A98" s="39"/>
      <c r="B98" s="40"/>
      <c r="C98" s="260" t="s">
        <v>173</v>
      </c>
      <c r="D98" s="260" t="s">
        <v>272</v>
      </c>
      <c r="E98" s="261" t="s">
        <v>332</v>
      </c>
      <c r="F98" s="262" t="s">
        <v>333</v>
      </c>
      <c r="G98" s="263" t="s">
        <v>334</v>
      </c>
      <c r="H98" s="264">
        <v>79.379999999999995</v>
      </c>
      <c r="I98" s="265"/>
      <c r="J98" s="266">
        <f>ROUND(I98*H98,2)</f>
        <v>0</v>
      </c>
      <c r="K98" s="262" t="s">
        <v>18</v>
      </c>
      <c r="L98" s="267"/>
      <c r="M98" s="268" t="s">
        <v>18</v>
      </c>
      <c r="N98" s="269" t="s">
        <v>39</v>
      </c>
      <c r="O98" s="85"/>
      <c r="P98" s="214">
        <f>O98*H98</f>
        <v>0</v>
      </c>
      <c r="Q98" s="214">
        <v>0.001</v>
      </c>
      <c r="R98" s="214">
        <f>Q98*H98</f>
        <v>0.079379999999999992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196</v>
      </c>
      <c r="AT98" s="216" t="s">
        <v>272</v>
      </c>
      <c r="AU98" s="216" t="s">
        <v>78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76</v>
      </c>
      <c r="BK98" s="217">
        <f>ROUND(I98*H98,2)</f>
        <v>0</v>
      </c>
      <c r="BL98" s="18" t="s">
        <v>134</v>
      </c>
      <c r="BM98" s="216" t="s">
        <v>617</v>
      </c>
    </row>
    <row r="99" s="13" customFormat="1">
      <c r="A99" s="13"/>
      <c r="B99" s="223"/>
      <c r="C99" s="224"/>
      <c r="D99" s="225" t="s">
        <v>138</v>
      </c>
      <c r="E99" s="226" t="s">
        <v>18</v>
      </c>
      <c r="F99" s="227" t="s">
        <v>336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138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127</v>
      </c>
    </row>
    <row r="100" s="13" customFormat="1">
      <c r="A100" s="13"/>
      <c r="B100" s="223"/>
      <c r="C100" s="224"/>
      <c r="D100" s="225" t="s">
        <v>138</v>
      </c>
      <c r="E100" s="226" t="s">
        <v>18</v>
      </c>
      <c r="F100" s="227" t="s">
        <v>337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138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127</v>
      </c>
    </row>
    <row r="101" s="13" customFormat="1">
      <c r="A101" s="13"/>
      <c r="B101" s="223"/>
      <c r="C101" s="224"/>
      <c r="D101" s="225" t="s">
        <v>138</v>
      </c>
      <c r="E101" s="226" t="s">
        <v>18</v>
      </c>
      <c r="F101" s="227" t="s">
        <v>338</v>
      </c>
      <c r="G101" s="224"/>
      <c r="H101" s="226" t="s">
        <v>18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138</v>
      </c>
      <c r="AU101" s="233" t="s">
        <v>78</v>
      </c>
      <c r="AV101" s="13" t="s">
        <v>76</v>
      </c>
      <c r="AW101" s="13" t="s">
        <v>30</v>
      </c>
      <c r="AX101" s="13" t="s">
        <v>68</v>
      </c>
      <c r="AY101" s="233" t="s">
        <v>127</v>
      </c>
    </row>
    <row r="102" s="14" customFormat="1">
      <c r="A102" s="14"/>
      <c r="B102" s="234"/>
      <c r="C102" s="235"/>
      <c r="D102" s="225" t="s">
        <v>138</v>
      </c>
      <c r="E102" s="236" t="s">
        <v>18</v>
      </c>
      <c r="F102" s="237" t="s">
        <v>592</v>
      </c>
      <c r="G102" s="235"/>
      <c r="H102" s="238">
        <v>79.379999999999995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138</v>
      </c>
      <c r="AU102" s="244" t="s">
        <v>78</v>
      </c>
      <c r="AV102" s="14" t="s">
        <v>78</v>
      </c>
      <c r="AW102" s="14" t="s">
        <v>30</v>
      </c>
      <c r="AX102" s="14" t="s">
        <v>76</v>
      </c>
      <c r="AY102" s="244" t="s">
        <v>127</v>
      </c>
    </row>
    <row r="103" s="2" customFormat="1" ht="16.5" customHeight="1">
      <c r="A103" s="39"/>
      <c r="B103" s="40"/>
      <c r="C103" s="205" t="s">
        <v>179</v>
      </c>
      <c r="D103" s="205" t="s">
        <v>129</v>
      </c>
      <c r="E103" s="206" t="s">
        <v>381</v>
      </c>
      <c r="F103" s="207" t="s">
        <v>382</v>
      </c>
      <c r="G103" s="208" t="s">
        <v>132</v>
      </c>
      <c r="H103" s="209">
        <v>2205</v>
      </c>
      <c r="I103" s="210"/>
      <c r="J103" s="211">
        <f>ROUND(I103*H103,2)</f>
        <v>0</v>
      </c>
      <c r="K103" s="207" t="s">
        <v>18</v>
      </c>
      <c r="L103" s="45"/>
      <c r="M103" s="212" t="s">
        <v>18</v>
      </c>
      <c r="N103" s="213" t="s">
        <v>39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134</v>
      </c>
      <c r="AT103" s="216" t="s">
        <v>129</v>
      </c>
      <c r="AU103" s="216" t="s">
        <v>78</v>
      </c>
      <c r="AY103" s="18" t="s">
        <v>127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76</v>
      </c>
      <c r="BK103" s="217">
        <f>ROUND(I103*H103,2)</f>
        <v>0</v>
      </c>
      <c r="BL103" s="18" t="s">
        <v>134</v>
      </c>
      <c r="BM103" s="216" t="s">
        <v>618</v>
      </c>
    </row>
    <row r="104" s="13" customFormat="1">
      <c r="A104" s="13"/>
      <c r="B104" s="223"/>
      <c r="C104" s="224"/>
      <c r="D104" s="225" t="s">
        <v>138</v>
      </c>
      <c r="E104" s="226" t="s">
        <v>18</v>
      </c>
      <c r="F104" s="227" t="s">
        <v>384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138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127</v>
      </c>
    </row>
    <row r="105" s="14" customFormat="1">
      <c r="A105" s="14"/>
      <c r="B105" s="234"/>
      <c r="C105" s="235"/>
      <c r="D105" s="225" t="s">
        <v>138</v>
      </c>
      <c r="E105" s="236" t="s">
        <v>18</v>
      </c>
      <c r="F105" s="237" t="s">
        <v>510</v>
      </c>
      <c r="G105" s="235"/>
      <c r="H105" s="238">
        <v>2205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138</v>
      </c>
      <c r="AU105" s="244" t="s">
        <v>78</v>
      </c>
      <c r="AV105" s="14" t="s">
        <v>78</v>
      </c>
      <c r="AW105" s="14" t="s">
        <v>30</v>
      </c>
      <c r="AX105" s="14" t="s">
        <v>76</v>
      </c>
      <c r="AY105" s="244" t="s">
        <v>127</v>
      </c>
    </row>
    <row r="106" s="2" customFormat="1" ht="16.5" customHeight="1">
      <c r="A106" s="39"/>
      <c r="B106" s="40"/>
      <c r="C106" s="260" t="s">
        <v>189</v>
      </c>
      <c r="D106" s="260" t="s">
        <v>272</v>
      </c>
      <c r="E106" s="261" t="s">
        <v>387</v>
      </c>
      <c r="F106" s="262" t="s">
        <v>388</v>
      </c>
      <c r="G106" s="263" t="s">
        <v>150</v>
      </c>
      <c r="H106" s="264">
        <v>330.75</v>
      </c>
      <c r="I106" s="265"/>
      <c r="J106" s="266">
        <f>ROUND(I106*H106,2)</f>
        <v>0</v>
      </c>
      <c r="K106" s="262" t="s">
        <v>18</v>
      </c>
      <c r="L106" s="267"/>
      <c r="M106" s="268" t="s">
        <v>18</v>
      </c>
      <c r="N106" s="269" t="s">
        <v>39</v>
      </c>
      <c r="O106" s="85"/>
      <c r="P106" s="214">
        <f>O106*H106</f>
        <v>0</v>
      </c>
      <c r="Q106" s="214">
        <v>0.20000000000000001</v>
      </c>
      <c r="R106" s="214">
        <f>Q106*H106</f>
        <v>66.150000000000006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196</v>
      </c>
      <c r="AT106" s="216" t="s">
        <v>272</v>
      </c>
      <c r="AU106" s="216" t="s">
        <v>78</v>
      </c>
      <c r="AY106" s="18" t="s">
        <v>127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76</v>
      </c>
      <c r="BK106" s="217">
        <f>ROUND(I106*H106,2)</f>
        <v>0</v>
      </c>
      <c r="BL106" s="18" t="s">
        <v>134</v>
      </c>
      <c r="BM106" s="216" t="s">
        <v>619</v>
      </c>
    </row>
    <row r="107" s="13" customFormat="1">
      <c r="A107" s="13"/>
      <c r="B107" s="223"/>
      <c r="C107" s="224"/>
      <c r="D107" s="225" t="s">
        <v>138</v>
      </c>
      <c r="E107" s="226" t="s">
        <v>18</v>
      </c>
      <c r="F107" s="227" t="s">
        <v>390</v>
      </c>
      <c r="G107" s="224"/>
      <c r="H107" s="226" t="s">
        <v>18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138</v>
      </c>
      <c r="AU107" s="233" t="s">
        <v>78</v>
      </c>
      <c r="AV107" s="13" t="s">
        <v>76</v>
      </c>
      <c r="AW107" s="13" t="s">
        <v>30</v>
      </c>
      <c r="AX107" s="13" t="s">
        <v>68</v>
      </c>
      <c r="AY107" s="233" t="s">
        <v>127</v>
      </c>
    </row>
    <row r="108" s="14" customFormat="1">
      <c r="A108" s="14"/>
      <c r="B108" s="234"/>
      <c r="C108" s="235"/>
      <c r="D108" s="225" t="s">
        <v>138</v>
      </c>
      <c r="E108" s="236" t="s">
        <v>18</v>
      </c>
      <c r="F108" s="237" t="s">
        <v>512</v>
      </c>
      <c r="G108" s="235"/>
      <c r="H108" s="238">
        <v>330.75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138</v>
      </c>
      <c r="AU108" s="244" t="s">
        <v>78</v>
      </c>
      <c r="AV108" s="14" t="s">
        <v>78</v>
      </c>
      <c r="AW108" s="14" t="s">
        <v>30</v>
      </c>
      <c r="AX108" s="14" t="s">
        <v>76</v>
      </c>
      <c r="AY108" s="244" t="s">
        <v>127</v>
      </c>
    </row>
    <row r="109" s="2" customFormat="1" ht="16.5" customHeight="1">
      <c r="A109" s="39"/>
      <c r="B109" s="40"/>
      <c r="C109" s="205" t="s">
        <v>196</v>
      </c>
      <c r="D109" s="205" t="s">
        <v>129</v>
      </c>
      <c r="E109" s="206" t="s">
        <v>392</v>
      </c>
      <c r="F109" s="207" t="s">
        <v>393</v>
      </c>
      <c r="G109" s="208" t="s">
        <v>150</v>
      </c>
      <c r="H109" s="209">
        <v>264.60000000000002</v>
      </c>
      <c r="I109" s="210"/>
      <c r="J109" s="211">
        <f>ROUND(I109*H109,2)</f>
        <v>0</v>
      </c>
      <c r="K109" s="207" t="s">
        <v>133</v>
      </c>
      <c r="L109" s="45"/>
      <c r="M109" s="212" t="s">
        <v>18</v>
      </c>
      <c r="N109" s="213" t="s">
        <v>39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134</v>
      </c>
      <c r="AT109" s="216" t="s">
        <v>129</v>
      </c>
      <c r="AU109" s="216" t="s">
        <v>78</v>
      </c>
      <c r="AY109" s="18" t="s">
        <v>127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76</v>
      </c>
      <c r="BK109" s="217">
        <f>ROUND(I109*H109,2)</f>
        <v>0</v>
      </c>
      <c r="BL109" s="18" t="s">
        <v>134</v>
      </c>
      <c r="BM109" s="216" t="s">
        <v>620</v>
      </c>
    </row>
    <row r="110" s="2" customFormat="1">
      <c r="A110" s="39"/>
      <c r="B110" s="40"/>
      <c r="C110" s="41"/>
      <c r="D110" s="218" t="s">
        <v>136</v>
      </c>
      <c r="E110" s="41"/>
      <c r="F110" s="219" t="s">
        <v>395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136</v>
      </c>
      <c r="AU110" s="18" t="s">
        <v>78</v>
      </c>
    </row>
    <row r="111" s="13" customFormat="1">
      <c r="A111" s="13"/>
      <c r="B111" s="223"/>
      <c r="C111" s="224"/>
      <c r="D111" s="225" t="s">
        <v>138</v>
      </c>
      <c r="E111" s="226" t="s">
        <v>18</v>
      </c>
      <c r="F111" s="227" t="s">
        <v>542</v>
      </c>
      <c r="G111" s="224"/>
      <c r="H111" s="226" t="s">
        <v>18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138</v>
      </c>
      <c r="AU111" s="233" t="s">
        <v>78</v>
      </c>
      <c r="AV111" s="13" t="s">
        <v>76</v>
      </c>
      <c r="AW111" s="13" t="s">
        <v>30</v>
      </c>
      <c r="AX111" s="13" t="s">
        <v>68</v>
      </c>
      <c r="AY111" s="233" t="s">
        <v>127</v>
      </c>
    </row>
    <row r="112" s="13" customFormat="1">
      <c r="A112" s="13"/>
      <c r="B112" s="223"/>
      <c r="C112" s="224"/>
      <c r="D112" s="225" t="s">
        <v>138</v>
      </c>
      <c r="E112" s="226" t="s">
        <v>18</v>
      </c>
      <c r="F112" s="227" t="s">
        <v>543</v>
      </c>
      <c r="G112" s="224"/>
      <c r="H112" s="226" t="s">
        <v>18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138</v>
      </c>
      <c r="AU112" s="233" t="s">
        <v>78</v>
      </c>
      <c r="AV112" s="13" t="s">
        <v>76</v>
      </c>
      <c r="AW112" s="13" t="s">
        <v>30</v>
      </c>
      <c r="AX112" s="13" t="s">
        <v>68</v>
      </c>
      <c r="AY112" s="233" t="s">
        <v>127</v>
      </c>
    </row>
    <row r="113" s="14" customFormat="1">
      <c r="A113" s="14"/>
      <c r="B113" s="234"/>
      <c r="C113" s="235"/>
      <c r="D113" s="225" t="s">
        <v>138</v>
      </c>
      <c r="E113" s="236" t="s">
        <v>18</v>
      </c>
      <c r="F113" s="237" t="s">
        <v>594</v>
      </c>
      <c r="G113" s="235"/>
      <c r="H113" s="238">
        <v>0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138</v>
      </c>
      <c r="AU113" s="244" t="s">
        <v>78</v>
      </c>
      <c r="AV113" s="14" t="s">
        <v>78</v>
      </c>
      <c r="AW113" s="14" t="s">
        <v>30</v>
      </c>
      <c r="AX113" s="14" t="s">
        <v>68</v>
      </c>
      <c r="AY113" s="244" t="s">
        <v>127</v>
      </c>
    </row>
    <row r="114" s="13" customFormat="1">
      <c r="A114" s="13"/>
      <c r="B114" s="223"/>
      <c r="C114" s="224"/>
      <c r="D114" s="225" t="s">
        <v>138</v>
      </c>
      <c r="E114" s="226" t="s">
        <v>18</v>
      </c>
      <c r="F114" s="227" t="s">
        <v>545</v>
      </c>
      <c r="G114" s="224"/>
      <c r="H114" s="226" t="s">
        <v>18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138</v>
      </c>
      <c r="AU114" s="233" t="s">
        <v>78</v>
      </c>
      <c r="AV114" s="13" t="s">
        <v>76</v>
      </c>
      <c r="AW114" s="13" t="s">
        <v>30</v>
      </c>
      <c r="AX114" s="13" t="s">
        <v>68</v>
      </c>
      <c r="AY114" s="233" t="s">
        <v>127</v>
      </c>
    </row>
    <row r="115" s="14" customFormat="1">
      <c r="A115" s="14"/>
      <c r="B115" s="234"/>
      <c r="C115" s="235"/>
      <c r="D115" s="225" t="s">
        <v>138</v>
      </c>
      <c r="E115" s="236" t="s">
        <v>18</v>
      </c>
      <c r="F115" s="237" t="s">
        <v>595</v>
      </c>
      <c r="G115" s="235"/>
      <c r="H115" s="238">
        <v>264.60000000000002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138</v>
      </c>
      <c r="AU115" s="244" t="s">
        <v>78</v>
      </c>
      <c r="AV115" s="14" t="s">
        <v>78</v>
      </c>
      <c r="AW115" s="14" t="s">
        <v>30</v>
      </c>
      <c r="AX115" s="14" t="s">
        <v>68</v>
      </c>
      <c r="AY115" s="244" t="s">
        <v>127</v>
      </c>
    </row>
    <row r="116" s="15" customFormat="1">
      <c r="A116" s="15"/>
      <c r="B116" s="245"/>
      <c r="C116" s="246"/>
      <c r="D116" s="225" t="s">
        <v>138</v>
      </c>
      <c r="E116" s="247" t="s">
        <v>18</v>
      </c>
      <c r="F116" s="248" t="s">
        <v>142</v>
      </c>
      <c r="G116" s="246"/>
      <c r="H116" s="249">
        <v>264.60000000000002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5" t="s">
        <v>138</v>
      </c>
      <c r="AU116" s="255" t="s">
        <v>78</v>
      </c>
      <c r="AV116" s="15" t="s">
        <v>134</v>
      </c>
      <c r="AW116" s="15" t="s">
        <v>30</v>
      </c>
      <c r="AX116" s="15" t="s">
        <v>76</v>
      </c>
      <c r="AY116" s="255" t="s">
        <v>127</v>
      </c>
    </row>
    <row r="117" s="2" customFormat="1" ht="16.5" customHeight="1">
      <c r="A117" s="39"/>
      <c r="B117" s="40"/>
      <c r="C117" s="205" t="s">
        <v>203</v>
      </c>
      <c r="D117" s="205" t="s">
        <v>129</v>
      </c>
      <c r="E117" s="206" t="s">
        <v>401</v>
      </c>
      <c r="F117" s="207" t="s">
        <v>402</v>
      </c>
      <c r="G117" s="208" t="s">
        <v>150</v>
      </c>
      <c r="H117" s="209">
        <v>264.60000000000002</v>
      </c>
      <c r="I117" s="210"/>
      <c r="J117" s="211">
        <f>ROUND(I117*H117,2)</f>
        <v>0</v>
      </c>
      <c r="K117" s="207" t="s">
        <v>133</v>
      </c>
      <c r="L117" s="45"/>
      <c r="M117" s="212" t="s">
        <v>18</v>
      </c>
      <c r="N117" s="213" t="s">
        <v>39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134</v>
      </c>
      <c r="AT117" s="216" t="s">
        <v>129</v>
      </c>
      <c r="AU117" s="216" t="s">
        <v>78</v>
      </c>
      <c r="AY117" s="18" t="s">
        <v>127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76</v>
      </c>
      <c r="BK117" s="217">
        <f>ROUND(I117*H117,2)</f>
        <v>0</v>
      </c>
      <c r="BL117" s="18" t="s">
        <v>134</v>
      </c>
      <c r="BM117" s="216" t="s">
        <v>621</v>
      </c>
    </row>
    <row r="118" s="2" customFormat="1">
      <c r="A118" s="39"/>
      <c r="B118" s="40"/>
      <c r="C118" s="41"/>
      <c r="D118" s="218" t="s">
        <v>136</v>
      </c>
      <c r="E118" s="41"/>
      <c r="F118" s="219" t="s">
        <v>404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78</v>
      </c>
    </row>
    <row r="119" s="14" customFormat="1">
      <c r="A119" s="14"/>
      <c r="B119" s="234"/>
      <c r="C119" s="235"/>
      <c r="D119" s="225" t="s">
        <v>138</v>
      </c>
      <c r="E119" s="236" t="s">
        <v>18</v>
      </c>
      <c r="F119" s="237" t="s">
        <v>597</v>
      </c>
      <c r="G119" s="235"/>
      <c r="H119" s="238">
        <v>264.60000000000002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138</v>
      </c>
      <c r="AU119" s="244" t="s">
        <v>78</v>
      </c>
      <c r="AV119" s="14" t="s">
        <v>78</v>
      </c>
      <c r="AW119" s="14" t="s">
        <v>30</v>
      </c>
      <c r="AX119" s="14" t="s">
        <v>76</v>
      </c>
      <c r="AY119" s="244" t="s">
        <v>127</v>
      </c>
    </row>
    <row r="120" s="2" customFormat="1" ht="16.5" customHeight="1">
      <c r="A120" s="39"/>
      <c r="B120" s="40"/>
      <c r="C120" s="205" t="s">
        <v>307</v>
      </c>
      <c r="D120" s="205" t="s">
        <v>129</v>
      </c>
      <c r="E120" s="206" t="s">
        <v>407</v>
      </c>
      <c r="F120" s="207" t="s">
        <v>408</v>
      </c>
      <c r="G120" s="208" t="s">
        <v>150</v>
      </c>
      <c r="H120" s="209">
        <v>264.60000000000002</v>
      </c>
      <c r="I120" s="210"/>
      <c r="J120" s="211">
        <f>ROUND(I120*H120,2)</f>
        <v>0</v>
      </c>
      <c r="K120" s="207" t="s">
        <v>133</v>
      </c>
      <c r="L120" s="45"/>
      <c r="M120" s="212" t="s">
        <v>18</v>
      </c>
      <c r="N120" s="213" t="s">
        <v>39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134</v>
      </c>
      <c r="AT120" s="216" t="s">
        <v>129</v>
      </c>
      <c r="AU120" s="216" t="s">
        <v>78</v>
      </c>
      <c r="AY120" s="18" t="s">
        <v>127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76</v>
      </c>
      <c r="BK120" s="217">
        <f>ROUND(I120*H120,2)</f>
        <v>0</v>
      </c>
      <c r="BL120" s="18" t="s">
        <v>134</v>
      </c>
      <c r="BM120" s="216" t="s">
        <v>622</v>
      </c>
    </row>
    <row r="121" s="2" customFormat="1">
      <c r="A121" s="39"/>
      <c r="B121" s="40"/>
      <c r="C121" s="41"/>
      <c r="D121" s="218" t="s">
        <v>136</v>
      </c>
      <c r="E121" s="41"/>
      <c r="F121" s="219" t="s">
        <v>410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78</v>
      </c>
    </row>
    <row r="122" s="2" customFormat="1" ht="16.5" customHeight="1">
      <c r="A122" s="39"/>
      <c r="B122" s="40"/>
      <c r="C122" s="205" t="s">
        <v>220</v>
      </c>
      <c r="D122" s="205" t="s">
        <v>129</v>
      </c>
      <c r="E122" s="206" t="s">
        <v>550</v>
      </c>
      <c r="F122" s="207" t="s">
        <v>551</v>
      </c>
      <c r="G122" s="208" t="s">
        <v>552</v>
      </c>
      <c r="H122" s="209">
        <v>2</v>
      </c>
      <c r="I122" s="210"/>
      <c r="J122" s="211">
        <f>ROUND(I122*H122,2)</f>
        <v>0</v>
      </c>
      <c r="K122" s="207" t="s">
        <v>18</v>
      </c>
      <c r="L122" s="45"/>
      <c r="M122" s="212" t="s">
        <v>18</v>
      </c>
      <c r="N122" s="213" t="s">
        <v>39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134</v>
      </c>
      <c r="AT122" s="216" t="s">
        <v>129</v>
      </c>
      <c r="AU122" s="216" t="s">
        <v>78</v>
      </c>
      <c r="AY122" s="18" t="s">
        <v>127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76</v>
      </c>
      <c r="BK122" s="217">
        <f>ROUND(I122*H122,2)</f>
        <v>0</v>
      </c>
      <c r="BL122" s="18" t="s">
        <v>134</v>
      </c>
      <c r="BM122" s="216" t="s">
        <v>623</v>
      </c>
    </row>
    <row r="123" s="13" customFormat="1">
      <c r="A123" s="13"/>
      <c r="B123" s="223"/>
      <c r="C123" s="224"/>
      <c r="D123" s="225" t="s">
        <v>138</v>
      </c>
      <c r="E123" s="226" t="s">
        <v>18</v>
      </c>
      <c r="F123" s="227" t="s">
        <v>554</v>
      </c>
      <c r="G123" s="224"/>
      <c r="H123" s="226" t="s">
        <v>18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138</v>
      </c>
      <c r="AU123" s="233" t="s">
        <v>78</v>
      </c>
      <c r="AV123" s="13" t="s">
        <v>76</v>
      </c>
      <c r="AW123" s="13" t="s">
        <v>30</v>
      </c>
      <c r="AX123" s="13" t="s">
        <v>68</v>
      </c>
      <c r="AY123" s="233" t="s">
        <v>127</v>
      </c>
    </row>
    <row r="124" s="14" customFormat="1">
      <c r="A124" s="14"/>
      <c r="B124" s="234"/>
      <c r="C124" s="235"/>
      <c r="D124" s="225" t="s">
        <v>138</v>
      </c>
      <c r="E124" s="236" t="s">
        <v>18</v>
      </c>
      <c r="F124" s="237" t="s">
        <v>78</v>
      </c>
      <c r="G124" s="235"/>
      <c r="H124" s="238">
        <v>2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138</v>
      </c>
      <c r="AU124" s="244" t="s">
        <v>78</v>
      </c>
      <c r="AV124" s="14" t="s">
        <v>78</v>
      </c>
      <c r="AW124" s="14" t="s">
        <v>30</v>
      </c>
      <c r="AX124" s="14" t="s">
        <v>68</v>
      </c>
      <c r="AY124" s="244" t="s">
        <v>127</v>
      </c>
    </row>
    <row r="125" s="15" customFormat="1">
      <c r="A125" s="15"/>
      <c r="B125" s="245"/>
      <c r="C125" s="246"/>
      <c r="D125" s="225" t="s">
        <v>138</v>
      </c>
      <c r="E125" s="247" t="s">
        <v>18</v>
      </c>
      <c r="F125" s="248" t="s">
        <v>142</v>
      </c>
      <c r="G125" s="246"/>
      <c r="H125" s="249">
        <v>2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138</v>
      </c>
      <c r="AU125" s="255" t="s">
        <v>78</v>
      </c>
      <c r="AV125" s="15" t="s">
        <v>134</v>
      </c>
      <c r="AW125" s="15" t="s">
        <v>30</v>
      </c>
      <c r="AX125" s="15" t="s">
        <v>76</v>
      </c>
      <c r="AY125" s="255" t="s">
        <v>127</v>
      </c>
    </row>
    <row r="126" s="2" customFormat="1" ht="16.5" customHeight="1">
      <c r="A126" s="39"/>
      <c r="B126" s="40"/>
      <c r="C126" s="205" t="s">
        <v>228</v>
      </c>
      <c r="D126" s="205" t="s">
        <v>129</v>
      </c>
      <c r="E126" s="206" t="s">
        <v>448</v>
      </c>
      <c r="F126" s="207" t="s">
        <v>449</v>
      </c>
      <c r="G126" s="208" t="s">
        <v>450</v>
      </c>
      <c r="H126" s="209">
        <v>30.876000000000001</v>
      </c>
      <c r="I126" s="210"/>
      <c r="J126" s="211">
        <f>ROUND(I126*H126,2)</f>
        <v>0</v>
      </c>
      <c r="K126" s="207" t="s">
        <v>133</v>
      </c>
      <c r="L126" s="45"/>
      <c r="M126" s="212" t="s">
        <v>18</v>
      </c>
      <c r="N126" s="213" t="s">
        <v>39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134</v>
      </c>
      <c r="AT126" s="216" t="s">
        <v>129</v>
      </c>
      <c r="AU126" s="216" t="s">
        <v>78</v>
      </c>
      <c r="AY126" s="18" t="s">
        <v>127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76</v>
      </c>
      <c r="BK126" s="217">
        <f>ROUND(I126*H126,2)</f>
        <v>0</v>
      </c>
      <c r="BL126" s="18" t="s">
        <v>134</v>
      </c>
      <c r="BM126" s="216" t="s">
        <v>624</v>
      </c>
    </row>
    <row r="127" s="2" customFormat="1">
      <c r="A127" s="39"/>
      <c r="B127" s="40"/>
      <c r="C127" s="41"/>
      <c r="D127" s="218" t="s">
        <v>136</v>
      </c>
      <c r="E127" s="41"/>
      <c r="F127" s="219" t="s">
        <v>452</v>
      </c>
      <c r="G127" s="41"/>
      <c r="H127" s="41"/>
      <c r="I127" s="220"/>
      <c r="J127" s="41"/>
      <c r="K127" s="41"/>
      <c r="L127" s="45"/>
      <c r="M127" s="256"/>
      <c r="N127" s="257"/>
      <c r="O127" s="258"/>
      <c r="P127" s="258"/>
      <c r="Q127" s="258"/>
      <c r="R127" s="258"/>
      <c r="S127" s="258"/>
      <c r="T127" s="25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136</v>
      </c>
      <c r="AU127" s="18" t="s">
        <v>78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p+gTfs+gYkbKhy9roixWcnhGr813Ajo/d/PL5MqNSMfpRVBDaO9acAzanOA25GI8LfL7KxgwNcOfDKeL+IjkXQ==" hashValue="qJgjLtrbyUSryY+IAsy4r76FUXbooO+gsZ1KM80MqQnMApkZTCj4o9f+0TIfA451JyO/8KE40lMEzBLabHQYhQ==" algorithmName="SHA-512" password="CC35"/>
  <autoFilter ref="C80:K12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13134"/>
    <hyperlink ref="F110" r:id="rId3" display="https://podminky.urs.cz/item/CS_URS_2022_02/185804311"/>
    <hyperlink ref="F118" r:id="rId4" display="https://podminky.urs.cz/item/CS_URS_2022_02/185851121"/>
    <hyperlink ref="F121" r:id="rId5" display="https://podminky.urs.cz/item/CS_URS_2022_02/185851129"/>
    <hyperlink ref="F127" r:id="rId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625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ROUND((SUM(BE81:BE105)),  2)</f>
        <v>0</v>
      </c>
      <c r="G33" s="39"/>
      <c r="H33" s="39"/>
      <c r="I33" s="149">
        <v>0.20999999999999999</v>
      </c>
      <c r="J33" s="148">
        <f>ROUND(((SUM(BE81:BE105))*I33),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ROUND((SUM(BF81:BF105)),  2)</f>
        <v>0</v>
      </c>
      <c r="G34" s="39"/>
      <c r="H34" s="39"/>
      <c r="I34" s="149">
        <v>0.14999999999999999</v>
      </c>
      <c r="J34" s="148">
        <f>ROUND(((SUM(BF81:BF105))*I34),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ROUND((SUM(BH81:BH105)),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626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LBC4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VON - Vedlejší a ostatní náklady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53</v>
      </c>
      <c r="E80" s="181" t="s">
        <v>49</v>
      </c>
      <c r="F80" s="181" t="s">
        <v>50</v>
      </c>
      <c r="G80" s="181" t="s">
        <v>114</v>
      </c>
      <c r="H80" s="181" t="s">
        <v>115</v>
      </c>
      <c r="I80" s="181" t="s">
        <v>116</v>
      </c>
      <c r="J80" s="181" t="s">
        <v>108</v>
      </c>
      <c r="K80" s="182" t="s">
        <v>117</v>
      </c>
      <c r="L80" s="183"/>
      <c r="M80" s="93" t="s">
        <v>18</v>
      </c>
      <c r="N80" s="94" t="s">
        <v>38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0.16525999999999999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125</v>
      </c>
      <c r="F82" s="192" t="s">
        <v>126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0.16525999999999999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147</v>
      </c>
      <c r="F83" s="203" t="s">
        <v>627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SUM(P84:P105)</f>
        <v>0</v>
      </c>
      <c r="Q83" s="197"/>
      <c r="R83" s="198">
        <f>SUM(R84:R105)</f>
        <v>0.16525999999999999</v>
      </c>
      <c r="S83" s="197"/>
      <c r="T83" s="199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127</v>
      </c>
      <c r="BK83" s="202">
        <f>SUM(BK84:BK105)</f>
        <v>0</v>
      </c>
    </row>
    <row r="84" s="2" customFormat="1" ht="24.15" customHeight="1">
      <c r="A84" s="39"/>
      <c r="B84" s="40"/>
      <c r="C84" s="205" t="s">
        <v>76</v>
      </c>
      <c r="D84" s="205" t="s">
        <v>129</v>
      </c>
      <c r="E84" s="206" t="s">
        <v>628</v>
      </c>
      <c r="F84" s="207" t="s">
        <v>629</v>
      </c>
      <c r="G84" s="208" t="s">
        <v>223</v>
      </c>
      <c r="H84" s="209">
        <v>8</v>
      </c>
      <c r="I84" s="210"/>
      <c r="J84" s="211">
        <f>ROUND(I84*H84,2)</f>
        <v>0</v>
      </c>
      <c r="K84" s="207" t="s">
        <v>133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2.0000000000000002E-05</v>
      </c>
      <c r="R84" s="214">
        <f>Q84*H84</f>
        <v>0.00016000000000000001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134</v>
      </c>
      <c r="AT84" s="216" t="s">
        <v>129</v>
      </c>
      <c r="AU84" s="216" t="s">
        <v>78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134</v>
      </c>
      <c r="BM84" s="216" t="s">
        <v>630</v>
      </c>
    </row>
    <row r="85" s="2" customFormat="1">
      <c r="A85" s="39"/>
      <c r="B85" s="40"/>
      <c r="C85" s="41"/>
      <c r="D85" s="218" t="s">
        <v>136</v>
      </c>
      <c r="E85" s="41"/>
      <c r="F85" s="219" t="s">
        <v>631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78</v>
      </c>
    </row>
    <row r="86" s="13" customFormat="1">
      <c r="A86" s="13"/>
      <c r="B86" s="223"/>
      <c r="C86" s="224"/>
      <c r="D86" s="225" t="s">
        <v>138</v>
      </c>
      <c r="E86" s="226" t="s">
        <v>18</v>
      </c>
      <c r="F86" s="227" t="s">
        <v>632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138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127</v>
      </c>
    </row>
    <row r="87" s="14" customFormat="1">
      <c r="A87" s="14"/>
      <c r="B87" s="234"/>
      <c r="C87" s="235"/>
      <c r="D87" s="225" t="s">
        <v>138</v>
      </c>
      <c r="E87" s="236" t="s">
        <v>18</v>
      </c>
      <c r="F87" s="237" t="s">
        <v>196</v>
      </c>
      <c r="G87" s="235"/>
      <c r="H87" s="238">
        <v>8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138</v>
      </c>
      <c r="AU87" s="244" t="s">
        <v>78</v>
      </c>
      <c r="AV87" s="14" t="s">
        <v>78</v>
      </c>
      <c r="AW87" s="14" t="s">
        <v>30</v>
      </c>
      <c r="AX87" s="14" t="s">
        <v>76</v>
      </c>
      <c r="AY87" s="244" t="s">
        <v>127</v>
      </c>
    </row>
    <row r="88" s="2" customFormat="1" ht="16.5" customHeight="1">
      <c r="A88" s="39"/>
      <c r="B88" s="40"/>
      <c r="C88" s="260" t="s">
        <v>78</v>
      </c>
      <c r="D88" s="260" t="s">
        <v>272</v>
      </c>
      <c r="E88" s="261" t="s">
        <v>633</v>
      </c>
      <c r="F88" s="262" t="s">
        <v>634</v>
      </c>
      <c r="G88" s="263" t="s">
        <v>150</v>
      </c>
      <c r="H88" s="264">
        <v>0.254</v>
      </c>
      <c r="I88" s="265"/>
      <c r="J88" s="266">
        <f>ROUND(I88*H88,2)</f>
        <v>0</v>
      </c>
      <c r="K88" s="262" t="s">
        <v>18</v>
      </c>
      <c r="L88" s="267"/>
      <c r="M88" s="268" t="s">
        <v>18</v>
      </c>
      <c r="N88" s="269" t="s">
        <v>39</v>
      </c>
      <c r="O88" s="85"/>
      <c r="P88" s="214">
        <f>O88*H88</f>
        <v>0</v>
      </c>
      <c r="Q88" s="214">
        <v>0.65000000000000002</v>
      </c>
      <c r="R88" s="214">
        <f>Q88*H88</f>
        <v>0.1651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196</v>
      </c>
      <c r="AT88" s="216" t="s">
        <v>272</v>
      </c>
      <c r="AU88" s="216" t="s">
        <v>78</v>
      </c>
      <c r="AY88" s="18" t="s">
        <v>127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76</v>
      </c>
      <c r="BK88" s="217">
        <f>ROUND(I88*H88,2)</f>
        <v>0</v>
      </c>
      <c r="BL88" s="18" t="s">
        <v>134</v>
      </c>
      <c r="BM88" s="216" t="s">
        <v>635</v>
      </c>
    </row>
    <row r="89" s="13" customFormat="1">
      <c r="A89" s="13"/>
      <c r="B89" s="223"/>
      <c r="C89" s="224"/>
      <c r="D89" s="225" t="s">
        <v>138</v>
      </c>
      <c r="E89" s="226" t="s">
        <v>18</v>
      </c>
      <c r="F89" s="227" t="s">
        <v>636</v>
      </c>
      <c r="G89" s="224"/>
      <c r="H89" s="226" t="s">
        <v>18</v>
      </c>
      <c r="I89" s="228"/>
      <c r="J89" s="224"/>
      <c r="K89" s="224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138</v>
      </c>
      <c r="AU89" s="233" t="s">
        <v>78</v>
      </c>
      <c r="AV89" s="13" t="s">
        <v>76</v>
      </c>
      <c r="AW89" s="13" t="s">
        <v>30</v>
      </c>
      <c r="AX89" s="13" t="s">
        <v>68</v>
      </c>
      <c r="AY89" s="233" t="s">
        <v>127</v>
      </c>
    </row>
    <row r="90" s="14" customFormat="1">
      <c r="A90" s="14"/>
      <c r="B90" s="234"/>
      <c r="C90" s="235"/>
      <c r="D90" s="225" t="s">
        <v>138</v>
      </c>
      <c r="E90" s="236" t="s">
        <v>18</v>
      </c>
      <c r="F90" s="237" t="s">
        <v>637</v>
      </c>
      <c r="G90" s="235"/>
      <c r="H90" s="238">
        <v>0.254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138</v>
      </c>
      <c r="AU90" s="244" t="s">
        <v>78</v>
      </c>
      <c r="AV90" s="14" t="s">
        <v>78</v>
      </c>
      <c r="AW90" s="14" t="s">
        <v>30</v>
      </c>
      <c r="AX90" s="14" t="s">
        <v>76</v>
      </c>
      <c r="AY90" s="244" t="s">
        <v>127</v>
      </c>
    </row>
    <row r="91" s="2" customFormat="1" ht="24.9" customHeight="1">
      <c r="A91" s="39"/>
      <c r="B91" s="40"/>
      <c r="C91" s="205" t="s">
        <v>147</v>
      </c>
      <c r="D91" s="205" t="s">
        <v>129</v>
      </c>
      <c r="E91" s="206" t="s">
        <v>638</v>
      </c>
      <c r="F91" s="207" t="s">
        <v>639</v>
      </c>
      <c r="G91" s="208" t="s">
        <v>552</v>
      </c>
      <c r="H91" s="209">
        <v>1</v>
      </c>
      <c r="I91" s="210"/>
      <c r="J91" s="211">
        <f>ROUND(I91*H91,2)</f>
        <v>0</v>
      </c>
      <c r="K91" s="207" t="s">
        <v>133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134</v>
      </c>
      <c r="AT91" s="216" t="s">
        <v>129</v>
      </c>
      <c r="AU91" s="216" t="s">
        <v>78</v>
      </c>
      <c r="AY91" s="18" t="s">
        <v>127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76</v>
      </c>
      <c r="BK91" s="217">
        <f>ROUND(I91*H91,2)</f>
        <v>0</v>
      </c>
      <c r="BL91" s="18" t="s">
        <v>134</v>
      </c>
      <c r="BM91" s="216" t="s">
        <v>640</v>
      </c>
    </row>
    <row r="92" s="2" customFormat="1">
      <c r="A92" s="39"/>
      <c r="B92" s="40"/>
      <c r="C92" s="41"/>
      <c r="D92" s="218" t="s">
        <v>136</v>
      </c>
      <c r="E92" s="41"/>
      <c r="F92" s="219" t="s">
        <v>641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136</v>
      </c>
      <c r="AU92" s="18" t="s">
        <v>78</v>
      </c>
    </row>
    <row r="93" s="13" customFormat="1">
      <c r="A93" s="13"/>
      <c r="B93" s="223"/>
      <c r="C93" s="224"/>
      <c r="D93" s="225" t="s">
        <v>138</v>
      </c>
      <c r="E93" s="226" t="s">
        <v>18</v>
      </c>
      <c r="F93" s="227" t="s">
        <v>642</v>
      </c>
      <c r="G93" s="224"/>
      <c r="H93" s="226" t="s">
        <v>18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138</v>
      </c>
      <c r="AU93" s="233" t="s">
        <v>78</v>
      </c>
      <c r="AV93" s="13" t="s">
        <v>76</v>
      </c>
      <c r="AW93" s="13" t="s">
        <v>30</v>
      </c>
      <c r="AX93" s="13" t="s">
        <v>68</v>
      </c>
      <c r="AY93" s="233" t="s">
        <v>127</v>
      </c>
    </row>
    <row r="94" s="14" customFormat="1">
      <c r="A94" s="14"/>
      <c r="B94" s="234"/>
      <c r="C94" s="235"/>
      <c r="D94" s="225" t="s">
        <v>138</v>
      </c>
      <c r="E94" s="236" t="s">
        <v>18</v>
      </c>
      <c r="F94" s="237" t="s">
        <v>76</v>
      </c>
      <c r="G94" s="235"/>
      <c r="H94" s="238">
        <v>1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138</v>
      </c>
      <c r="AU94" s="244" t="s">
        <v>78</v>
      </c>
      <c r="AV94" s="14" t="s">
        <v>78</v>
      </c>
      <c r="AW94" s="14" t="s">
        <v>30</v>
      </c>
      <c r="AX94" s="14" t="s">
        <v>68</v>
      </c>
      <c r="AY94" s="244" t="s">
        <v>127</v>
      </c>
    </row>
    <row r="95" s="15" customFormat="1">
      <c r="A95" s="15"/>
      <c r="B95" s="245"/>
      <c r="C95" s="246"/>
      <c r="D95" s="225" t="s">
        <v>138</v>
      </c>
      <c r="E95" s="247" t="s">
        <v>18</v>
      </c>
      <c r="F95" s="248" t="s">
        <v>142</v>
      </c>
      <c r="G95" s="246"/>
      <c r="H95" s="249">
        <v>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5" t="s">
        <v>138</v>
      </c>
      <c r="AU95" s="255" t="s">
        <v>78</v>
      </c>
      <c r="AV95" s="15" t="s">
        <v>134</v>
      </c>
      <c r="AW95" s="15" t="s">
        <v>30</v>
      </c>
      <c r="AX95" s="15" t="s">
        <v>76</v>
      </c>
      <c r="AY95" s="255" t="s">
        <v>127</v>
      </c>
    </row>
    <row r="96" s="2" customFormat="1" ht="16.5" customHeight="1">
      <c r="A96" s="39"/>
      <c r="B96" s="40"/>
      <c r="C96" s="205" t="s">
        <v>134</v>
      </c>
      <c r="D96" s="205" t="s">
        <v>129</v>
      </c>
      <c r="E96" s="206" t="s">
        <v>643</v>
      </c>
      <c r="F96" s="207" t="s">
        <v>644</v>
      </c>
      <c r="G96" s="208" t="s">
        <v>552</v>
      </c>
      <c r="H96" s="209">
        <v>1</v>
      </c>
      <c r="I96" s="210"/>
      <c r="J96" s="211">
        <f>ROUND(I96*H96,2)</f>
        <v>0</v>
      </c>
      <c r="K96" s="207" t="s">
        <v>133</v>
      </c>
      <c r="L96" s="45"/>
      <c r="M96" s="212" t="s">
        <v>18</v>
      </c>
      <c r="N96" s="213" t="s">
        <v>39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134</v>
      </c>
      <c r="AT96" s="216" t="s">
        <v>129</v>
      </c>
      <c r="AU96" s="216" t="s">
        <v>78</v>
      </c>
      <c r="AY96" s="18" t="s">
        <v>127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76</v>
      </c>
      <c r="BK96" s="217">
        <f>ROUND(I96*H96,2)</f>
        <v>0</v>
      </c>
      <c r="BL96" s="18" t="s">
        <v>134</v>
      </c>
      <c r="BM96" s="216" t="s">
        <v>645</v>
      </c>
    </row>
    <row r="97" s="2" customFormat="1">
      <c r="A97" s="39"/>
      <c r="B97" s="40"/>
      <c r="C97" s="41"/>
      <c r="D97" s="218" t="s">
        <v>136</v>
      </c>
      <c r="E97" s="41"/>
      <c r="F97" s="219" t="s">
        <v>646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78</v>
      </c>
    </row>
    <row r="98" s="13" customFormat="1">
      <c r="A98" s="13"/>
      <c r="B98" s="223"/>
      <c r="C98" s="224"/>
      <c r="D98" s="225" t="s">
        <v>138</v>
      </c>
      <c r="E98" s="226" t="s">
        <v>18</v>
      </c>
      <c r="F98" s="227" t="s">
        <v>647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138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127</v>
      </c>
    </row>
    <row r="99" s="13" customFormat="1">
      <c r="A99" s="13"/>
      <c r="B99" s="223"/>
      <c r="C99" s="224"/>
      <c r="D99" s="225" t="s">
        <v>138</v>
      </c>
      <c r="E99" s="226" t="s">
        <v>18</v>
      </c>
      <c r="F99" s="227" t="s">
        <v>648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138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127</v>
      </c>
    </row>
    <row r="100" s="13" customFormat="1">
      <c r="A100" s="13"/>
      <c r="B100" s="223"/>
      <c r="C100" s="224"/>
      <c r="D100" s="225" t="s">
        <v>138</v>
      </c>
      <c r="E100" s="226" t="s">
        <v>18</v>
      </c>
      <c r="F100" s="227" t="s">
        <v>649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138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127</v>
      </c>
    </row>
    <row r="101" s="14" customFormat="1">
      <c r="A101" s="14"/>
      <c r="B101" s="234"/>
      <c r="C101" s="235"/>
      <c r="D101" s="225" t="s">
        <v>138</v>
      </c>
      <c r="E101" s="236" t="s">
        <v>18</v>
      </c>
      <c r="F101" s="237" t="s">
        <v>76</v>
      </c>
      <c r="G101" s="235"/>
      <c r="H101" s="238">
        <v>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138</v>
      </c>
      <c r="AU101" s="244" t="s">
        <v>78</v>
      </c>
      <c r="AV101" s="14" t="s">
        <v>78</v>
      </c>
      <c r="AW101" s="14" t="s">
        <v>30</v>
      </c>
      <c r="AX101" s="14" t="s">
        <v>76</v>
      </c>
      <c r="AY101" s="244" t="s">
        <v>127</v>
      </c>
    </row>
    <row r="102" s="2" customFormat="1" ht="16.5" customHeight="1">
      <c r="A102" s="39"/>
      <c r="B102" s="40"/>
      <c r="C102" s="205" t="s">
        <v>173</v>
      </c>
      <c r="D102" s="205" t="s">
        <v>129</v>
      </c>
      <c r="E102" s="206" t="s">
        <v>650</v>
      </c>
      <c r="F102" s="207" t="s">
        <v>651</v>
      </c>
      <c r="G102" s="208" t="s">
        <v>552</v>
      </c>
      <c r="H102" s="209">
        <v>1</v>
      </c>
      <c r="I102" s="210"/>
      <c r="J102" s="211">
        <f>ROUND(I102*H102,2)</f>
        <v>0</v>
      </c>
      <c r="K102" s="207" t="s">
        <v>18</v>
      </c>
      <c r="L102" s="45"/>
      <c r="M102" s="212" t="s">
        <v>18</v>
      </c>
      <c r="N102" s="213" t="s">
        <v>39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652</v>
      </c>
      <c r="AT102" s="216" t="s">
        <v>129</v>
      </c>
      <c r="AU102" s="216" t="s">
        <v>78</v>
      </c>
      <c r="AY102" s="18" t="s">
        <v>127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76</v>
      </c>
      <c r="BK102" s="217">
        <f>ROUND(I102*H102,2)</f>
        <v>0</v>
      </c>
      <c r="BL102" s="18" t="s">
        <v>652</v>
      </c>
      <c r="BM102" s="216" t="s">
        <v>653</v>
      </c>
    </row>
    <row r="103" s="13" customFormat="1">
      <c r="A103" s="13"/>
      <c r="B103" s="223"/>
      <c r="C103" s="224"/>
      <c r="D103" s="225" t="s">
        <v>138</v>
      </c>
      <c r="E103" s="226" t="s">
        <v>18</v>
      </c>
      <c r="F103" s="227" t="s">
        <v>654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138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127</v>
      </c>
    </row>
    <row r="104" s="13" customFormat="1">
      <c r="A104" s="13"/>
      <c r="B104" s="223"/>
      <c r="C104" s="224"/>
      <c r="D104" s="225" t="s">
        <v>138</v>
      </c>
      <c r="E104" s="226" t="s">
        <v>18</v>
      </c>
      <c r="F104" s="227" t="s">
        <v>655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138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127</v>
      </c>
    </row>
    <row r="105" s="14" customFormat="1">
      <c r="A105" s="14"/>
      <c r="B105" s="234"/>
      <c r="C105" s="235"/>
      <c r="D105" s="225" t="s">
        <v>138</v>
      </c>
      <c r="E105" s="236" t="s">
        <v>18</v>
      </c>
      <c r="F105" s="237" t="s">
        <v>76</v>
      </c>
      <c r="G105" s="235"/>
      <c r="H105" s="238">
        <v>1</v>
      </c>
      <c r="I105" s="239"/>
      <c r="J105" s="235"/>
      <c r="K105" s="235"/>
      <c r="L105" s="240"/>
      <c r="M105" s="275"/>
      <c r="N105" s="276"/>
      <c r="O105" s="276"/>
      <c r="P105" s="276"/>
      <c r="Q105" s="276"/>
      <c r="R105" s="276"/>
      <c r="S105" s="276"/>
      <c r="T105" s="27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138</v>
      </c>
      <c r="AU105" s="244" t="s">
        <v>78</v>
      </c>
      <c r="AV105" s="14" t="s">
        <v>78</v>
      </c>
      <c r="AW105" s="14" t="s">
        <v>30</v>
      </c>
      <c r="AX105" s="14" t="s">
        <v>76</v>
      </c>
      <c r="AY105" s="244" t="s">
        <v>127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Tq5HjMJ7QTtVH4QWgJAJ1lITwx2iX5v435clpqGCS/G8Ya3v8iew5cax7OWMdSJz8NugnUtoFl3jvzoGOg+ghw==" hashValue="jRE/d8u5nUi/TjObEojwtdFfE8MGE3OcuVM46JJvinbn8A535ED3m5Bjzo81HwQnKlWZ57tMFVF0DMmFlzZDCA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338950143"/>
    <hyperlink ref="F92" r:id="rId2" display="https://podminky.urs.cz/item/CS_URS_2022_02/R01"/>
    <hyperlink ref="F97" r:id="rId3" display="https://podminky.urs.cz/item/CS_URS_2022_02/R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656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657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658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659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660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661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662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663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664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665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666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75</v>
      </c>
      <c r="F18" s="289" t="s">
        <v>667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668</v>
      </c>
      <c r="F19" s="289" t="s">
        <v>669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670</v>
      </c>
      <c r="F20" s="289" t="s">
        <v>671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100</v>
      </c>
      <c r="F21" s="289" t="s">
        <v>672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673</v>
      </c>
      <c r="F22" s="289" t="s">
        <v>674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675</v>
      </c>
      <c r="F23" s="289" t="s">
        <v>676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677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678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679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680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681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682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683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684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685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113</v>
      </c>
      <c r="F36" s="289"/>
      <c r="G36" s="289" t="s">
        <v>686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687</v>
      </c>
      <c r="F37" s="289"/>
      <c r="G37" s="289" t="s">
        <v>688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49</v>
      </c>
      <c r="F38" s="289"/>
      <c r="G38" s="289" t="s">
        <v>689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50</v>
      </c>
      <c r="F39" s="289"/>
      <c r="G39" s="289" t="s">
        <v>690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114</v>
      </c>
      <c r="F40" s="289"/>
      <c r="G40" s="289" t="s">
        <v>691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115</v>
      </c>
      <c r="F41" s="289"/>
      <c r="G41" s="289" t="s">
        <v>692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693</v>
      </c>
      <c r="F42" s="289"/>
      <c r="G42" s="289" t="s">
        <v>694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695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696</v>
      </c>
      <c r="F44" s="289"/>
      <c r="G44" s="289" t="s">
        <v>697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117</v>
      </c>
      <c r="F45" s="289"/>
      <c r="G45" s="289" t="s">
        <v>698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699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700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701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702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703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704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705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706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707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708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709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710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711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712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713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714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715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716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717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718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719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720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721</v>
      </c>
      <c r="D76" s="307"/>
      <c r="E76" s="307"/>
      <c r="F76" s="307" t="s">
        <v>722</v>
      </c>
      <c r="G76" s="308"/>
      <c r="H76" s="307" t="s">
        <v>50</v>
      </c>
      <c r="I76" s="307" t="s">
        <v>53</v>
      </c>
      <c r="J76" s="307" t="s">
        <v>723</v>
      </c>
      <c r="K76" s="306"/>
    </row>
    <row r="77" s="1" customFormat="1" ht="17.25" customHeight="1">
      <c r="B77" s="304"/>
      <c r="C77" s="309" t="s">
        <v>724</v>
      </c>
      <c r="D77" s="309"/>
      <c r="E77" s="309"/>
      <c r="F77" s="310" t="s">
        <v>725</v>
      </c>
      <c r="G77" s="311"/>
      <c r="H77" s="309"/>
      <c r="I77" s="309"/>
      <c r="J77" s="309" t="s">
        <v>726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49</v>
      </c>
      <c r="D79" s="314"/>
      <c r="E79" s="314"/>
      <c r="F79" s="315" t="s">
        <v>727</v>
      </c>
      <c r="G79" s="316"/>
      <c r="H79" s="292" t="s">
        <v>728</v>
      </c>
      <c r="I79" s="292" t="s">
        <v>729</v>
      </c>
      <c r="J79" s="292">
        <v>20</v>
      </c>
      <c r="K79" s="306"/>
    </row>
    <row r="80" s="1" customFormat="1" ht="15" customHeight="1">
      <c r="B80" s="304"/>
      <c r="C80" s="292" t="s">
        <v>730</v>
      </c>
      <c r="D80" s="292"/>
      <c r="E80" s="292"/>
      <c r="F80" s="315" t="s">
        <v>727</v>
      </c>
      <c r="G80" s="316"/>
      <c r="H80" s="292" t="s">
        <v>731</v>
      </c>
      <c r="I80" s="292" t="s">
        <v>729</v>
      </c>
      <c r="J80" s="292">
        <v>120</v>
      </c>
      <c r="K80" s="306"/>
    </row>
    <row r="81" s="1" customFormat="1" ht="15" customHeight="1">
      <c r="B81" s="317"/>
      <c r="C81" s="292" t="s">
        <v>732</v>
      </c>
      <c r="D81" s="292"/>
      <c r="E81" s="292"/>
      <c r="F81" s="315" t="s">
        <v>733</v>
      </c>
      <c r="G81" s="316"/>
      <c r="H81" s="292" t="s">
        <v>734</v>
      </c>
      <c r="I81" s="292" t="s">
        <v>729</v>
      </c>
      <c r="J81" s="292">
        <v>50</v>
      </c>
      <c r="K81" s="306"/>
    </row>
    <row r="82" s="1" customFormat="1" ht="15" customHeight="1">
      <c r="B82" s="317"/>
      <c r="C82" s="292" t="s">
        <v>735</v>
      </c>
      <c r="D82" s="292"/>
      <c r="E82" s="292"/>
      <c r="F82" s="315" t="s">
        <v>727</v>
      </c>
      <c r="G82" s="316"/>
      <c r="H82" s="292" t="s">
        <v>736</v>
      </c>
      <c r="I82" s="292" t="s">
        <v>737</v>
      </c>
      <c r="J82" s="292"/>
      <c r="K82" s="306"/>
    </row>
    <row r="83" s="1" customFormat="1" ht="15" customHeight="1">
      <c r="B83" s="317"/>
      <c r="C83" s="318" t="s">
        <v>738</v>
      </c>
      <c r="D83" s="318"/>
      <c r="E83" s="318"/>
      <c r="F83" s="319" t="s">
        <v>733</v>
      </c>
      <c r="G83" s="318"/>
      <c r="H83" s="318" t="s">
        <v>739</v>
      </c>
      <c r="I83" s="318" t="s">
        <v>729</v>
      </c>
      <c r="J83" s="318">
        <v>15</v>
      </c>
      <c r="K83" s="306"/>
    </row>
    <row r="84" s="1" customFormat="1" ht="15" customHeight="1">
      <c r="B84" s="317"/>
      <c r="C84" s="318" t="s">
        <v>740</v>
      </c>
      <c r="D84" s="318"/>
      <c r="E84" s="318"/>
      <c r="F84" s="319" t="s">
        <v>733</v>
      </c>
      <c r="G84" s="318"/>
      <c r="H84" s="318" t="s">
        <v>741</v>
      </c>
      <c r="I84" s="318" t="s">
        <v>729</v>
      </c>
      <c r="J84" s="318">
        <v>15</v>
      </c>
      <c r="K84" s="306"/>
    </row>
    <row r="85" s="1" customFormat="1" ht="15" customHeight="1">
      <c r="B85" s="317"/>
      <c r="C85" s="318" t="s">
        <v>742</v>
      </c>
      <c r="D85" s="318"/>
      <c r="E85" s="318"/>
      <c r="F85" s="319" t="s">
        <v>733</v>
      </c>
      <c r="G85" s="318"/>
      <c r="H85" s="318" t="s">
        <v>743</v>
      </c>
      <c r="I85" s="318" t="s">
        <v>729</v>
      </c>
      <c r="J85" s="318">
        <v>20</v>
      </c>
      <c r="K85" s="306"/>
    </row>
    <row r="86" s="1" customFormat="1" ht="15" customHeight="1">
      <c r="B86" s="317"/>
      <c r="C86" s="318" t="s">
        <v>744</v>
      </c>
      <c r="D86" s="318"/>
      <c r="E86" s="318"/>
      <c r="F86" s="319" t="s">
        <v>733</v>
      </c>
      <c r="G86" s="318"/>
      <c r="H86" s="318" t="s">
        <v>745</v>
      </c>
      <c r="I86" s="318" t="s">
        <v>729</v>
      </c>
      <c r="J86" s="318">
        <v>20</v>
      </c>
      <c r="K86" s="306"/>
    </row>
    <row r="87" s="1" customFormat="1" ht="15" customHeight="1">
      <c r="B87" s="317"/>
      <c r="C87" s="292" t="s">
        <v>746</v>
      </c>
      <c r="D87" s="292"/>
      <c r="E87" s="292"/>
      <c r="F87" s="315" t="s">
        <v>733</v>
      </c>
      <c r="G87" s="316"/>
      <c r="H87" s="292" t="s">
        <v>747</v>
      </c>
      <c r="I87" s="292" t="s">
        <v>729</v>
      </c>
      <c r="J87" s="292">
        <v>50</v>
      </c>
      <c r="K87" s="306"/>
    </row>
    <row r="88" s="1" customFormat="1" ht="15" customHeight="1">
      <c r="B88" s="317"/>
      <c r="C88" s="292" t="s">
        <v>748</v>
      </c>
      <c r="D88" s="292"/>
      <c r="E88" s="292"/>
      <c r="F88" s="315" t="s">
        <v>733</v>
      </c>
      <c r="G88" s="316"/>
      <c r="H88" s="292" t="s">
        <v>749</v>
      </c>
      <c r="I88" s="292" t="s">
        <v>729</v>
      </c>
      <c r="J88" s="292">
        <v>20</v>
      </c>
      <c r="K88" s="306"/>
    </row>
    <row r="89" s="1" customFormat="1" ht="15" customHeight="1">
      <c r="B89" s="317"/>
      <c r="C89" s="292" t="s">
        <v>750</v>
      </c>
      <c r="D89" s="292"/>
      <c r="E89" s="292"/>
      <c r="F89" s="315" t="s">
        <v>733</v>
      </c>
      <c r="G89" s="316"/>
      <c r="H89" s="292" t="s">
        <v>751</v>
      </c>
      <c r="I89" s="292" t="s">
        <v>729</v>
      </c>
      <c r="J89" s="292">
        <v>20</v>
      </c>
      <c r="K89" s="306"/>
    </row>
    <row r="90" s="1" customFormat="1" ht="15" customHeight="1">
      <c r="B90" s="317"/>
      <c r="C90" s="292" t="s">
        <v>752</v>
      </c>
      <c r="D90" s="292"/>
      <c r="E90" s="292"/>
      <c r="F90" s="315" t="s">
        <v>733</v>
      </c>
      <c r="G90" s="316"/>
      <c r="H90" s="292" t="s">
        <v>753</v>
      </c>
      <c r="I90" s="292" t="s">
        <v>729</v>
      </c>
      <c r="J90" s="292">
        <v>50</v>
      </c>
      <c r="K90" s="306"/>
    </row>
    <row r="91" s="1" customFormat="1" ht="15" customHeight="1">
      <c r="B91" s="317"/>
      <c r="C91" s="292" t="s">
        <v>754</v>
      </c>
      <c r="D91" s="292"/>
      <c r="E91" s="292"/>
      <c r="F91" s="315" t="s">
        <v>733</v>
      </c>
      <c r="G91" s="316"/>
      <c r="H91" s="292" t="s">
        <v>754</v>
      </c>
      <c r="I91" s="292" t="s">
        <v>729</v>
      </c>
      <c r="J91" s="292">
        <v>50</v>
      </c>
      <c r="K91" s="306"/>
    </row>
    <row r="92" s="1" customFormat="1" ht="15" customHeight="1">
      <c r="B92" s="317"/>
      <c r="C92" s="292" t="s">
        <v>755</v>
      </c>
      <c r="D92" s="292"/>
      <c r="E92" s="292"/>
      <c r="F92" s="315" t="s">
        <v>733</v>
      </c>
      <c r="G92" s="316"/>
      <c r="H92" s="292" t="s">
        <v>756</v>
      </c>
      <c r="I92" s="292" t="s">
        <v>729</v>
      </c>
      <c r="J92" s="292">
        <v>255</v>
      </c>
      <c r="K92" s="306"/>
    </row>
    <row r="93" s="1" customFormat="1" ht="15" customHeight="1">
      <c r="B93" s="317"/>
      <c r="C93" s="292" t="s">
        <v>757</v>
      </c>
      <c r="D93" s="292"/>
      <c r="E93" s="292"/>
      <c r="F93" s="315" t="s">
        <v>727</v>
      </c>
      <c r="G93" s="316"/>
      <c r="H93" s="292" t="s">
        <v>758</v>
      </c>
      <c r="I93" s="292" t="s">
        <v>759</v>
      </c>
      <c r="J93" s="292"/>
      <c r="K93" s="306"/>
    </row>
    <row r="94" s="1" customFormat="1" ht="15" customHeight="1">
      <c r="B94" s="317"/>
      <c r="C94" s="292" t="s">
        <v>760</v>
      </c>
      <c r="D94" s="292"/>
      <c r="E94" s="292"/>
      <c r="F94" s="315" t="s">
        <v>727</v>
      </c>
      <c r="G94" s="316"/>
      <c r="H94" s="292" t="s">
        <v>761</v>
      </c>
      <c r="I94" s="292" t="s">
        <v>762</v>
      </c>
      <c r="J94" s="292"/>
      <c r="K94" s="306"/>
    </row>
    <row r="95" s="1" customFormat="1" ht="15" customHeight="1">
      <c r="B95" s="317"/>
      <c r="C95" s="292" t="s">
        <v>763</v>
      </c>
      <c r="D95" s="292"/>
      <c r="E95" s="292"/>
      <c r="F95" s="315" t="s">
        <v>727</v>
      </c>
      <c r="G95" s="316"/>
      <c r="H95" s="292" t="s">
        <v>763</v>
      </c>
      <c r="I95" s="292" t="s">
        <v>762</v>
      </c>
      <c r="J95" s="292"/>
      <c r="K95" s="306"/>
    </row>
    <row r="96" s="1" customFormat="1" ht="15" customHeight="1">
      <c r="B96" s="317"/>
      <c r="C96" s="292" t="s">
        <v>34</v>
      </c>
      <c r="D96" s="292"/>
      <c r="E96" s="292"/>
      <c r="F96" s="315" t="s">
        <v>727</v>
      </c>
      <c r="G96" s="316"/>
      <c r="H96" s="292" t="s">
        <v>764</v>
      </c>
      <c r="I96" s="292" t="s">
        <v>762</v>
      </c>
      <c r="J96" s="292"/>
      <c r="K96" s="306"/>
    </row>
    <row r="97" s="1" customFormat="1" ht="15" customHeight="1">
      <c r="B97" s="317"/>
      <c r="C97" s="292" t="s">
        <v>44</v>
      </c>
      <c r="D97" s="292"/>
      <c r="E97" s="292"/>
      <c r="F97" s="315" t="s">
        <v>727</v>
      </c>
      <c r="G97" s="316"/>
      <c r="H97" s="292" t="s">
        <v>765</v>
      </c>
      <c r="I97" s="292" t="s">
        <v>762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766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721</v>
      </c>
      <c r="D103" s="307"/>
      <c r="E103" s="307"/>
      <c r="F103" s="307" t="s">
        <v>722</v>
      </c>
      <c r="G103" s="308"/>
      <c r="H103" s="307" t="s">
        <v>50</v>
      </c>
      <c r="I103" s="307" t="s">
        <v>53</v>
      </c>
      <c r="J103" s="307" t="s">
        <v>723</v>
      </c>
      <c r="K103" s="306"/>
    </row>
    <row r="104" s="1" customFormat="1" ht="17.25" customHeight="1">
      <c r="B104" s="304"/>
      <c r="C104" s="309" t="s">
        <v>724</v>
      </c>
      <c r="D104" s="309"/>
      <c r="E104" s="309"/>
      <c r="F104" s="310" t="s">
        <v>725</v>
      </c>
      <c r="G104" s="311"/>
      <c r="H104" s="309"/>
      <c r="I104" s="309"/>
      <c r="J104" s="309" t="s">
        <v>726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49</v>
      </c>
      <c r="D106" s="314"/>
      <c r="E106" s="314"/>
      <c r="F106" s="315" t="s">
        <v>727</v>
      </c>
      <c r="G106" s="292"/>
      <c r="H106" s="292" t="s">
        <v>767</v>
      </c>
      <c r="I106" s="292" t="s">
        <v>729</v>
      </c>
      <c r="J106" s="292">
        <v>20</v>
      </c>
      <c r="K106" s="306"/>
    </row>
    <row r="107" s="1" customFormat="1" ht="15" customHeight="1">
      <c r="B107" s="304"/>
      <c r="C107" s="292" t="s">
        <v>730</v>
      </c>
      <c r="D107" s="292"/>
      <c r="E107" s="292"/>
      <c r="F107" s="315" t="s">
        <v>727</v>
      </c>
      <c r="G107" s="292"/>
      <c r="H107" s="292" t="s">
        <v>767</v>
      </c>
      <c r="I107" s="292" t="s">
        <v>729</v>
      </c>
      <c r="J107" s="292">
        <v>120</v>
      </c>
      <c r="K107" s="306"/>
    </row>
    <row r="108" s="1" customFormat="1" ht="15" customHeight="1">
      <c r="B108" s="317"/>
      <c r="C108" s="292" t="s">
        <v>732</v>
      </c>
      <c r="D108" s="292"/>
      <c r="E108" s="292"/>
      <c r="F108" s="315" t="s">
        <v>733</v>
      </c>
      <c r="G108" s="292"/>
      <c r="H108" s="292" t="s">
        <v>767</v>
      </c>
      <c r="I108" s="292" t="s">
        <v>729</v>
      </c>
      <c r="J108" s="292">
        <v>50</v>
      </c>
      <c r="K108" s="306"/>
    </row>
    <row r="109" s="1" customFormat="1" ht="15" customHeight="1">
      <c r="B109" s="317"/>
      <c r="C109" s="292" t="s">
        <v>735</v>
      </c>
      <c r="D109" s="292"/>
      <c r="E109" s="292"/>
      <c r="F109" s="315" t="s">
        <v>727</v>
      </c>
      <c r="G109" s="292"/>
      <c r="H109" s="292" t="s">
        <v>767</v>
      </c>
      <c r="I109" s="292" t="s">
        <v>737</v>
      </c>
      <c r="J109" s="292"/>
      <c r="K109" s="306"/>
    </row>
    <row r="110" s="1" customFormat="1" ht="15" customHeight="1">
      <c r="B110" s="317"/>
      <c r="C110" s="292" t="s">
        <v>746</v>
      </c>
      <c r="D110" s="292"/>
      <c r="E110" s="292"/>
      <c r="F110" s="315" t="s">
        <v>733</v>
      </c>
      <c r="G110" s="292"/>
      <c r="H110" s="292" t="s">
        <v>767</v>
      </c>
      <c r="I110" s="292" t="s">
        <v>729</v>
      </c>
      <c r="J110" s="292">
        <v>50</v>
      </c>
      <c r="K110" s="306"/>
    </row>
    <row r="111" s="1" customFormat="1" ht="15" customHeight="1">
      <c r="B111" s="317"/>
      <c r="C111" s="292" t="s">
        <v>754</v>
      </c>
      <c r="D111" s="292"/>
      <c r="E111" s="292"/>
      <c r="F111" s="315" t="s">
        <v>733</v>
      </c>
      <c r="G111" s="292"/>
      <c r="H111" s="292" t="s">
        <v>767</v>
      </c>
      <c r="I111" s="292" t="s">
        <v>729</v>
      </c>
      <c r="J111" s="292">
        <v>50</v>
      </c>
      <c r="K111" s="306"/>
    </row>
    <row r="112" s="1" customFormat="1" ht="15" customHeight="1">
      <c r="B112" s="317"/>
      <c r="C112" s="292" t="s">
        <v>752</v>
      </c>
      <c r="D112" s="292"/>
      <c r="E112" s="292"/>
      <c r="F112" s="315" t="s">
        <v>733</v>
      </c>
      <c r="G112" s="292"/>
      <c r="H112" s="292" t="s">
        <v>767</v>
      </c>
      <c r="I112" s="292" t="s">
        <v>729</v>
      </c>
      <c r="J112" s="292">
        <v>50</v>
      </c>
      <c r="K112" s="306"/>
    </row>
    <row r="113" s="1" customFormat="1" ht="15" customHeight="1">
      <c r="B113" s="317"/>
      <c r="C113" s="292" t="s">
        <v>49</v>
      </c>
      <c r="D113" s="292"/>
      <c r="E113" s="292"/>
      <c r="F113" s="315" t="s">
        <v>727</v>
      </c>
      <c r="G113" s="292"/>
      <c r="H113" s="292" t="s">
        <v>768</v>
      </c>
      <c r="I113" s="292" t="s">
        <v>729</v>
      </c>
      <c r="J113" s="292">
        <v>20</v>
      </c>
      <c r="K113" s="306"/>
    </row>
    <row r="114" s="1" customFormat="1" ht="15" customHeight="1">
      <c r="B114" s="317"/>
      <c r="C114" s="292" t="s">
        <v>769</v>
      </c>
      <c r="D114" s="292"/>
      <c r="E114" s="292"/>
      <c r="F114" s="315" t="s">
        <v>727</v>
      </c>
      <c r="G114" s="292"/>
      <c r="H114" s="292" t="s">
        <v>770</v>
      </c>
      <c r="I114" s="292" t="s">
        <v>729</v>
      </c>
      <c r="J114" s="292">
        <v>120</v>
      </c>
      <c r="K114" s="306"/>
    </row>
    <row r="115" s="1" customFormat="1" ht="15" customHeight="1">
      <c r="B115" s="317"/>
      <c r="C115" s="292" t="s">
        <v>34</v>
      </c>
      <c r="D115" s="292"/>
      <c r="E115" s="292"/>
      <c r="F115" s="315" t="s">
        <v>727</v>
      </c>
      <c r="G115" s="292"/>
      <c r="H115" s="292" t="s">
        <v>771</v>
      </c>
      <c r="I115" s="292" t="s">
        <v>762</v>
      </c>
      <c r="J115" s="292"/>
      <c r="K115" s="306"/>
    </row>
    <row r="116" s="1" customFormat="1" ht="15" customHeight="1">
      <c r="B116" s="317"/>
      <c r="C116" s="292" t="s">
        <v>44</v>
      </c>
      <c r="D116" s="292"/>
      <c r="E116" s="292"/>
      <c r="F116" s="315" t="s">
        <v>727</v>
      </c>
      <c r="G116" s="292"/>
      <c r="H116" s="292" t="s">
        <v>772</v>
      </c>
      <c r="I116" s="292" t="s">
        <v>762</v>
      </c>
      <c r="J116" s="292"/>
      <c r="K116" s="306"/>
    </row>
    <row r="117" s="1" customFormat="1" ht="15" customHeight="1">
      <c r="B117" s="317"/>
      <c r="C117" s="292" t="s">
        <v>53</v>
      </c>
      <c r="D117" s="292"/>
      <c r="E117" s="292"/>
      <c r="F117" s="315" t="s">
        <v>727</v>
      </c>
      <c r="G117" s="292"/>
      <c r="H117" s="292" t="s">
        <v>773</v>
      </c>
      <c r="I117" s="292" t="s">
        <v>774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775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721</v>
      </c>
      <c r="D123" s="307"/>
      <c r="E123" s="307"/>
      <c r="F123" s="307" t="s">
        <v>722</v>
      </c>
      <c r="G123" s="308"/>
      <c r="H123" s="307" t="s">
        <v>50</v>
      </c>
      <c r="I123" s="307" t="s">
        <v>53</v>
      </c>
      <c r="J123" s="307" t="s">
        <v>723</v>
      </c>
      <c r="K123" s="336"/>
    </row>
    <row r="124" s="1" customFormat="1" ht="17.25" customHeight="1">
      <c r="B124" s="335"/>
      <c r="C124" s="309" t="s">
        <v>724</v>
      </c>
      <c r="D124" s="309"/>
      <c r="E124" s="309"/>
      <c r="F124" s="310" t="s">
        <v>725</v>
      </c>
      <c r="G124" s="311"/>
      <c r="H124" s="309"/>
      <c r="I124" s="309"/>
      <c r="J124" s="309" t="s">
        <v>726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730</v>
      </c>
      <c r="D126" s="314"/>
      <c r="E126" s="314"/>
      <c r="F126" s="315" t="s">
        <v>727</v>
      </c>
      <c r="G126" s="292"/>
      <c r="H126" s="292" t="s">
        <v>767</v>
      </c>
      <c r="I126" s="292" t="s">
        <v>729</v>
      </c>
      <c r="J126" s="292">
        <v>120</v>
      </c>
      <c r="K126" s="340"/>
    </row>
    <row r="127" s="1" customFormat="1" ht="15" customHeight="1">
      <c r="B127" s="337"/>
      <c r="C127" s="292" t="s">
        <v>776</v>
      </c>
      <c r="D127" s="292"/>
      <c r="E127" s="292"/>
      <c r="F127" s="315" t="s">
        <v>727</v>
      </c>
      <c r="G127" s="292"/>
      <c r="H127" s="292" t="s">
        <v>777</v>
      </c>
      <c r="I127" s="292" t="s">
        <v>729</v>
      </c>
      <c r="J127" s="292" t="s">
        <v>778</v>
      </c>
      <c r="K127" s="340"/>
    </row>
    <row r="128" s="1" customFormat="1" ht="15" customHeight="1">
      <c r="B128" s="337"/>
      <c r="C128" s="292" t="s">
        <v>675</v>
      </c>
      <c r="D128" s="292"/>
      <c r="E128" s="292"/>
      <c r="F128" s="315" t="s">
        <v>727</v>
      </c>
      <c r="G128" s="292"/>
      <c r="H128" s="292" t="s">
        <v>779</v>
      </c>
      <c r="I128" s="292" t="s">
        <v>729</v>
      </c>
      <c r="J128" s="292" t="s">
        <v>778</v>
      </c>
      <c r="K128" s="340"/>
    </row>
    <row r="129" s="1" customFormat="1" ht="15" customHeight="1">
      <c r="B129" s="337"/>
      <c r="C129" s="292" t="s">
        <v>738</v>
      </c>
      <c r="D129" s="292"/>
      <c r="E129" s="292"/>
      <c r="F129" s="315" t="s">
        <v>733</v>
      </c>
      <c r="G129" s="292"/>
      <c r="H129" s="292" t="s">
        <v>739</v>
      </c>
      <c r="I129" s="292" t="s">
        <v>729</v>
      </c>
      <c r="J129" s="292">
        <v>15</v>
      </c>
      <c r="K129" s="340"/>
    </row>
    <row r="130" s="1" customFormat="1" ht="15" customHeight="1">
      <c r="B130" s="337"/>
      <c r="C130" s="318" t="s">
        <v>740</v>
      </c>
      <c r="D130" s="318"/>
      <c r="E130" s="318"/>
      <c r="F130" s="319" t="s">
        <v>733</v>
      </c>
      <c r="G130" s="318"/>
      <c r="H130" s="318" t="s">
        <v>741</v>
      </c>
      <c r="I130" s="318" t="s">
        <v>729</v>
      </c>
      <c r="J130" s="318">
        <v>15</v>
      </c>
      <c r="K130" s="340"/>
    </row>
    <row r="131" s="1" customFormat="1" ht="15" customHeight="1">
      <c r="B131" s="337"/>
      <c r="C131" s="318" t="s">
        <v>742</v>
      </c>
      <c r="D131" s="318"/>
      <c r="E131" s="318"/>
      <c r="F131" s="319" t="s">
        <v>733</v>
      </c>
      <c r="G131" s="318"/>
      <c r="H131" s="318" t="s">
        <v>743</v>
      </c>
      <c r="I131" s="318" t="s">
        <v>729</v>
      </c>
      <c r="J131" s="318">
        <v>20</v>
      </c>
      <c r="K131" s="340"/>
    </row>
    <row r="132" s="1" customFormat="1" ht="15" customHeight="1">
      <c r="B132" s="337"/>
      <c r="C132" s="318" t="s">
        <v>744</v>
      </c>
      <c r="D132" s="318"/>
      <c r="E132" s="318"/>
      <c r="F132" s="319" t="s">
        <v>733</v>
      </c>
      <c r="G132" s="318"/>
      <c r="H132" s="318" t="s">
        <v>745</v>
      </c>
      <c r="I132" s="318" t="s">
        <v>729</v>
      </c>
      <c r="J132" s="318">
        <v>20</v>
      </c>
      <c r="K132" s="340"/>
    </row>
    <row r="133" s="1" customFormat="1" ht="15" customHeight="1">
      <c r="B133" s="337"/>
      <c r="C133" s="292" t="s">
        <v>732</v>
      </c>
      <c r="D133" s="292"/>
      <c r="E133" s="292"/>
      <c r="F133" s="315" t="s">
        <v>733</v>
      </c>
      <c r="G133" s="292"/>
      <c r="H133" s="292" t="s">
        <v>767</v>
      </c>
      <c r="I133" s="292" t="s">
        <v>729</v>
      </c>
      <c r="J133" s="292">
        <v>50</v>
      </c>
      <c r="K133" s="340"/>
    </row>
    <row r="134" s="1" customFormat="1" ht="15" customHeight="1">
      <c r="B134" s="337"/>
      <c r="C134" s="292" t="s">
        <v>746</v>
      </c>
      <c r="D134" s="292"/>
      <c r="E134" s="292"/>
      <c r="F134" s="315" t="s">
        <v>733</v>
      </c>
      <c r="G134" s="292"/>
      <c r="H134" s="292" t="s">
        <v>767</v>
      </c>
      <c r="I134" s="292" t="s">
        <v>729</v>
      </c>
      <c r="J134" s="292">
        <v>50</v>
      </c>
      <c r="K134" s="340"/>
    </row>
    <row r="135" s="1" customFormat="1" ht="15" customHeight="1">
      <c r="B135" s="337"/>
      <c r="C135" s="292" t="s">
        <v>752</v>
      </c>
      <c r="D135" s="292"/>
      <c r="E135" s="292"/>
      <c r="F135" s="315" t="s">
        <v>733</v>
      </c>
      <c r="G135" s="292"/>
      <c r="H135" s="292" t="s">
        <v>767</v>
      </c>
      <c r="I135" s="292" t="s">
        <v>729</v>
      </c>
      <c r="J135" s="292">
        <v>50</v>
      </c>
      <c r="K135" s="340"/>
    </row>
    <row r="136" s="1" customFormat="1" ht="15" customHeight="1">
      <c r="B136" s="337"/>
      <c r="C136" s="292" t="s">
        <v>754</v>
      </c>
      <c r="D136" s="292"/>
      <c r="E136" s="292"/>
      <c r="F136" s="315" t="s">
        <v>733</v>
      </c>
      <c r="G136" s="292"/>
      <c r="H136" s="292" t="s">
        <v>767</v>
      </c>
      <c r="I136" s="292" t="s">
        <v>729</v>
      </c>
      <c r="J136" s="292">
        <v>50</v>
      </c>
      <c r="K136" s="340"/>
    </row>
    <row r="137" s="1" customFormat="1" ht="15" customHeight="1">
      <c r="B137" s="337"/>
      <c r="C137" s="292" t="s">
        <v>755</v>
      </c>
      <c r="D137" s="292"/>
      <c r="E137" s="292"/>
      <c r="F137" s="315" t="s">
        <v>733</v>
      </c>
      <c r="G137" s="292"/>
      <c r="H137" s="292" t="s">
        <v>780</v>
      </c>
      <c r="I137" s="292" t="s">
        <v>729</v>
      </c>
      <c r="J137" s="292">
        <v>255</v>
      </c>
      <c r="K137" s="340"/>
    </row>
    <row r="138" s="1" customFormat="1" ht="15" customHeight="1">
      <c r="B138" s="337"/>
      <c r="C138" s="292" t="s">
        <v>757</v>
      </c>
      <c r="D138" s="292"/>
      <c r="E138" s="292"/>
      <c r="F138" s="315" t="s">
        <v>727</v>
      </c>
      <c r="G138" s="292"/>
      <c r="H138" s="292" t="s">
        <v>781</v>
      </c>
      <c r="I138" s="292" t="s">
        <v>759</v>
      </c>
      <c r="J138" s="292"/>
      <c r="K138" s="340"/>
    </row>
    <row r="139" s="1" customFormat="1" ht="15" customHeight="1">
      <c r="B139" s="337"/>
      <c r="C139" s="292" t="s">
        <v>760</v>
      </c>
      <c r="D139" s="292"/>
      <c r="E139" s="292"/>
      <c r="F139" s="315" t="s">
        <v>727</v>
      </c>
      <c r="G139" s="292"/>
      <c r="H139" s="292" t="s">
        <v>782</v>
      </c>
      <c r="I139" s="292" t="s">
        <v>762</v>
      </c>
      <c r="J139" s="292"/>
      <c r="K139" s="340"/>
    </row>
    <row r="140" s="1" customFormat="1" ht="15" customHeight="1">
      <c r="B140" s="337"/>
      <c r="C140" s="292" t="s">
        <v>763</v>
      </c>
      <c r="D140" s="292"/>
      <c r="E140" s="292"/>
      <c r="F140" s="315" t="s">
        <v>727</v>
      </c>
      <c r="G140" s="292"/>
      <c r="H140" s="292" t="s">
        <v>763</v>
      </c>
      <c r="I140" s="292" t="s">
        <v>762</v>
      </c>
      <c r="J140" s="292"/>
      <c r="K140" s="340"/>
    </row>
    <row r="141" s="1" customFormat="1" ht="15" customHeight="1">
      <c r="B141" s="337"/>
      <c r="C141" s="292" t="s">
        <v>34</v>
      </c>
      <c r="D141" s="292"/>
      <c r="E141" s="292"/>
      <c r="F141" s="315" t="s">
        <v>727</v>
      </c>
      <c r="G141" s="292"/>
      <c r="H141" s="292" t="s">
        <v>783</v>
      </c>
      <c r="I141" s="292" t="s">
        <v>762</v>
      </c>
      <c r="J141" s="292"/>
      <c r="K141" s="340"/>
    </row>
    <row r="142" s="1" customFormat="1" ht="15" customHeight="1">
      <c r="B142" s="337"/>
      <c r="C142" s="292" t="s">
        <v>784</v>
      </c>
      <c r="D142" s="292"/>
      <c r="E142" s="292"/>
      <c r="F142" s="315" t="s">
        <v>727</v>
      </c>
      <c r="G142" s="292"/>
      <c r="H142" s="292" t="s">
        <v>785</v>
      </c>
      <c r="I142" s="292" t="s">
        <v>762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786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721</v>
      </c>
      <c r="D148" s="307"/>
      <c r="E148" s="307"/>
      <c r="F148" s="307" t="s">
        <v>722</v>
      </c>
      <c r="G148" s="308"/>
      <c r="H148" s="307" t="s">
        <v>50</v>
      </c>
      <c r="I148" s="307" t="s">
        <v>53</v>
      </c>
      <c r="J148" s="307" t="s">
        <v>723</v>
      </c>
      <c r="K148" s="306"/>
    </row>
    <row r="149" s="1" customFormat="1" ht="17.25" customHeight="1">
      <c r="B149" s="304"/>
      <c r="C149" s="309" t="s">
        <v>724</v>
      </c>
      <c r="D149" s="309"/>
      <c r="E149" s="309"/>
      <c r="F149" s="310" t="s">
        <v>725</v>
      </c>
      <c r="G149" s="311"/>
      <c r="H149" s="309"/>
      <c r="I149" s="309"/>
      <c r="J149" s="309" t="s">
        <v>726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730</v>
      </c>
      <c r="D151" s="292"/>
      <c r="E151" s="292"/>
      <c r="F151" s="345" t="s">
        <v>727</v>
      </c>
      <c r="G151" s="292"/>
      <c r="H151" s="344" t="s">
        <v>767</v>
      </c>
      <c r="I151" s="344" t="s">
        <v>729</v>
      </c>
      <c r="J151" s="344">
        <v>120</v>
      </c>
      <c r="K151" s="340"/>
    </row>
    <row r="152" s="1" customFormat="1" ht="15" customHeight="1">
      <c r="B152" s="317"/>
      <c r="C152" s="344" t="s">
        <v>776</v>
      </c>
      <c r="D152" s="292"/>
      <c r="E152" s="292"/>
      <c r="F152" s="345" t="s">
        <v>727</v>
      </c>
      <c r="G152" s="292"/>
      <c r="H152" s="344" t="s">
        <v>787</v>
      </c>
      <c r="I152" s="344" t="s">
        <v>729</v>
      </c>
      <c r="J152" s="344" t="s">
        <v>778</v>
      </c>
      <c r="K152" s="340"/>
    </row>
    <row r="153" s="1" customFormat="1" ht="15" customHeight="1">
      <c r="B153" s="317"/>
      <c r="C153" s="344" t="s">
        <v>675</v>
      </c>
      <c r="D153" s="292"/>
      <c r="E153" s="292"/>
      <c r="F153" s="345" t="s">
        <v>727</v>
      </c>
      <c r="G153" s="292"/>
      <c r="H153" s="344" t="s">
        <v>788</v>
      </c>
      <c r="I153" s="344" t="s">
        <v>729</v>
      </c>
      <c r="J153" s="344" t="s">
        <v>778</v>
      </c>
      <c r="K153" s="340"/>
    </row>
    <row r="154" s="1" customFormat="1" ht="15" customHeight="1">
      <c r="B154" s="317"/>
      <c r="C154" s="344" t="s">
        <v>732</v>
      </c>
      <c r="D154" s="292"/>
      <c r="E154" s="292"/>
      <c r="F154" s="345" t="s">
        <v>733</v>
      </c>
      <c r="G154" s="292"/>
      <c r="H154" s="344" t="s">
        <v>767</v>
      </c>
      <c r="I154" s="344" t="s">
        <v>729</v>
      </c>
      <c r="J154" s="344">
        <v>50</v>
      </c>
      <c r="K154" s="340"/>
    </row>
    <row r="155" s="1" customFormat="1" ht="15" customHeight="1">
      <c r="B155" s="317"/>
      <c r="C155" s="344" t="s">
        <v>735</v>
      </c>
      <c r="D155" s="292"/>
      <c r="E155" s="292"/>
      <c r="F155" s="345" t="s">
        <v>727</v>
      </c>
      <c r="G155" s="292"/>
      <c r="H155" s="344" t="s">
        <v>767</v>
      </c>
      <c r="I155" s="344" t="s">
        <v>737</v>
      </c>
      <c r="J155" s="344"/>
      <c r="K155" s="340"/>
    </row>
    <row r="156" s="1" customFormat="1" ht="15" customHeight="1">
      <c r="B156" s="317"/>
      <c r="C156" s="344" t="s">
        <v>746</v>
      </c>
      <c r="D156" s="292"/>
      <c r="E156" s="292"/>
      <c r="F156" s="345" t="s">
        <v>733</v>
      </c>
      <c r="G156" s="292"/>
      <c r="H156" s="344" t="s">
        <v>767</v>
      </c>
      <c r="I156" s="344" t="s">
        <v>729</v>
      </c>
      <c r="J156" s="344">
        <v>50</v>
      </c>
      <c r="K156" s="340"/>
    </row>
    <row r="157" s="1" customFormat="1" ht="15" customHeight="1">
      <c r="B157" s="317"/>
      <c r="C157" s="344" t="s">
        <v>754</v>
      </c>
      <c r="D157" s="292"/>
      <c r="E157" s="292"/>
      <c r="F157" s="345" t="s">
        <v>733</v>
      </c>
      <c r="G157" s="292"/>
      <c r="H157" s="344" t="s">
        <v>767</v>
      </c>
      <c r="I157" s="344" t="s">
        <v>729</v>
      </c>
      <c r="J157" s="344">
        <v>50</v>
      </c>
      <c r="K157" s="340"/>
    </row>
    <row r="158" s="1" customFormat="1" ht="15" customHeight="1">
      <c r="B158" s="317"/>
      <c r="C158" s="344" t="s">
        <v>752</v>
      </c>
      <c r="D158" s="292"/>
      <c r="E158" s="292"/>
      <c r="F158" s="345" t="s">
        <v>733</v>
      </c>
      <c r="G158" s="292"/>
      <c r="H158" s="344" t="s">
        <v>767</v>
      </c>
      <c r="I158" s="344" t="s">
        <v>729</v>
      </c>
      <c r="J158" s="344">
        <v>50</v>
      </c>
      <c r="K158" s="340"/>
    </row>
    <row r="159" s="1" customFormat="1" ht="15" customHeight="1">
      <c r="B159" s="317"/>
      <c r="C159" s="344" t="s">
        <v>107</v>
      </c>
      <c r="D159" s="292"/>
      <c r="E159" s="292"/>
      <c r="F159" s="345" t="s">
        <v>727</v>
      </c>
      <c r="G159" s="292"/>
      <c r="H159" s="344" t="s">
        <v>789</v>
      </c>
      <c r="I159" s="344" t="s">
        <v>729</v>
      </c>
      <c r="J159" s="344" t="s">
        <v>790</v>
      </c>
      <c r="K159" s="340"/>
    </row>
    <row r="160" s="1" customFormat="1" ht="15" customHeight="1">
      <c r="B160" s="317"/>
      <c r="C160" s="344" t="s">
        <v>791</v>
      </c>
      <c r="D160" s="292"/>
      <c r="E160" s="292"/>
      <c r="F160" s="345" t="s">
        <v>727</v>
      </c>
      <c r="G160" s="292"/>
      <c r="H160" s="344" t="s">
        <v>792</v>
      </c>
      <c r="I160" s="344" t="s">
        <v>762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793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721</v>
      </c>
      <c r="D166" s="307"/>
      <c r="E166" s="307"/>
      <c r="F166" s="307" t="s">
        <v>722</v>
      </c>
      <c r="G166" s="349"/>
      <c r="H166" s="350" t="s">
        <v>50</v>
      </c>
      <c r="I166" s="350" t="s">
        <v>53</v>
      </c>
      <c r="J166" s="307" t="s">
        <v>723</v>
      </c>
      <c r="K166" s="284"/>
    </row>
    <row r="167" s="1" customFormat="1" ht="17.25" customHeight="1">
      <c r="B167" s="285"/>
      <c r="C167" s="309" t="s">
        <v>724</v>
      </c>
      <c r="D167" s="309"/>
      <c r="E167" s="309"/>
      <c r="F167" s="310" t="s">
        <v>725</v>
      </c>
      <c r="G167" s="351"/>
      <c r="H167" s="352"/>
      <c r="I167" s="352"/>
      <c r="J167" s="309" t="s">
        <v>726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730</v>
      </c>
      <c r="D169" s="292"/>
      <c r="E169" s="292"/>
      <c r="F169" s="315" t="s">
        <v>727</v>
      </c>
      <c r="G169" s="292"/>
      <c r="H169" s="292" t="s">
        <v>767</v>
      </c>
      <c r="I169" s="292" t="s">
        <v>729</v>
      </c>
      <c r="J169" s="292">
        <v>120</v>
      </c>
      <c r="K169" s="340"/>
    </row>
    <row r="170" s="1" customFormat="1" ht="15" customHeight="1">
      <c r="B170" s="317"/>
      <c r="C170" s="292" t="s">
        <v>776</v>
      </c>
      <c r="D170" s="292"/>
      <c r="E170" s="292"/>
      <c r="F170" s="315" t="s">
        <v>727</v>
      </c>
      <c r="G170" s="292"/>
      <c r="H170" s="292" t="s">
        <v>777</v>
      </c>
      <c r="I170" s="292" t="s">
        <v>729</v>
      </c>
      <c r="J170" s="292" t="s">
        <v>778</v>
      </c>
      <c r="K170" s="340"/>
    </row>
    <row r="171" s="1" customFormat="1" ht="15" customHeight="1">
      <c r="B171" s="317"/>
      <c r="C171" s="292" t="s">
        <v>675</v>
      </c>
      <c r="D171" s="292"/>
      <c r="E171" s="292"/>
      <c r="F171" s="315" t="s">
        <v>727</v>
      </c>
      <c r="G171" s="292"/>
      <c r="H171" s="292" t="s">
        <v>794</v>
      </c>
      <c r="I171" s="292" t="s">
        <v>729</v>
      </c>
      <c r="J171" s="292" t="s">
        <v>778</v>
      </c>
      <c r="K171" s="340"/>
    </row>
    <row r="172" s="1" customFormat="1" ht="15" customHeight="1">
      <c r="B172" s="317"/>
      <c r="C172" s="292" t="s">
        <v>732</v>
      </c>
      <c r="D172" s="292"/>
      <c r="E172" s="292"/>
      <c r="F172" s="315" t="s">
        <v>733</v>
      </c>
      <c r="G172" s="292"/>
      <c r="H172" s="292" t="s">
        <v>794</v>
      </c>
      <c r="I172" s="292" t="s">
        <v>729</v>
      </c>
      <c r="J172" s="292">
        <v>50</v>
      </c>
      <c r="K172" s="340"/>
    </row>
    <row r="173" s="1" customFormat="1" ht="15" customHeight="1">
      <c r="B173" s="317"/>
      <c r="C173" s="292" t="s">
        <v>735</v>
      </c>
      <c r="D173" s="292"/>
      <c r="E173" s="292"/>
      <c r="F173" s="315" t="s">
        <v>727</v>
      </c>
      <c r="G173" s="292"/>
      <c r="H173" s="292" t="s">
        <v>794</v>
      </c>
      <c r="I173" s="292" t="s">
        <v>737</v>
      </c>
      <c r="J173" s="292"/>
      <c r="K173" s="340"/>
    </row>
    <row r="174" s="1" customFormat="1" ht="15" customHeight="1">
      <c r="B174" s="317"/>
      <c r="C174" s="292" t="s">
        <v>746</v>
      </c>
      <c r="D174" s="292"/>
      <c r="E174" s="292"/>
      <c r="F174" s="315" t="s">
        <v>733</v>
      </c>
      <c r="G174" s="292"/>
      <c r="H174" s="292" t="s">
        <v>794</v>
      </c>
      <c r="I174" s="292" t="s">
        <v>729</v>
      </c>
      <c r="J174" s="292">
        <v>50</v>
      </c>
      <c r="K174" s="340"/>
    </row>
    <row r="175" s="1" customFormat="1" ht="15" customHeight="1">
      <c r="B175" s="317"/>
      <c r="C175" s="292" t="s">
        <v>754</v>
      </c>
      <c r="D175" s="292"/>
      <c r="E175" s="292"/>
      <c r="F175" s="315" t="s">
        <v>733</v>
      </c>
      <c r="G175" s="292"/>
      <c r="H175" s="292" t="s">
        <v>794</v>
      </c>
      <c r="I175" s="292" t="s">
        <v>729</v>
      </c>
      <c r="J175" s="292">
        <v>50</v>
      </c>
      <c r="K175" s="340"/>
    </row>
    <row r="176" s="1" customFormat="1" ht="15" customHeight="1">
      <c r="B176" s="317"/>
      <c r="C176" s="292" t="s">
        <v>752</v>
      </c>
      <c r="D176" s="292"/>
      <c r="E176" s="292"/>
      <c r="F176" s="315" t="s">
        <v>733</v>
      </c>
      <c r="G176" s="292"/>
      <c r="H176" s="292" t="s">
        <v>794</v>
      </c>
      <c r="I176" s="292" t="s">
        <v>729</v>
      </c>
      <c r="J176" s="292">
        <v>50</v>
      </c>
      <c r="K176" s="340"/>
    </row>
    <row r="177" s="1" customFormat="1" ht="15" customHeight="1">
      <c r="B177" s="317"/>
      <c r="C177" s="292" t="s">
        <v>113</v>
      </c>
      <c r="D177" s="292"/>
      <c r="E177" s="292"/>
      <c r="F177" s="315" t="s">
        <v>727</v>
      </c>
      <c r="G177" s="292"/>
      <c r="H177" s="292" t="s">
        <v>795</v>
      </c>
      <c r="I177" s="292" t="s">
        <v>796</v>
      </c>
      <c r="J177" s="292"/>
      <c r="K177" s="340"/>
    </row>
    <row r="178" s="1" customFormat="1" ht="15" customHeight="1">
      <c r="B178" s="317"/>
      <c r="C178" s="292" t="s">
        <v>53</v>
      </c>
      <c r="D178" s="292"/>
      <c r="E178" s="292"/>
      <c r="F178" s="315" t="s">
        <v>727</v>
      </c>
      <c r="G178" s="292"/>
      <c r="H178" s="292" t="s">
        <v>797</v>
      </c>
      <c r="I178" s="292" t="s">
        <v>798</v>
      </c>
      <c r="J178" s="292">
        <v>1</v>
      </c>
      <c r="K178" s="340"/>
    </row>
    <row r="179" s="1" customFormat="1" ht="15" customHeight="1">
      <c r="B179" s="317"/>
      <c r="C179" s="292" t="s">
        <v>49</v>
      </c>
      <c r="D179" s="292"/>
      <c r="E179" s="292"/>
      <c r="F179" s="315" t="s">
        <v>727</v>
      </c>
      <c r="G179" s="292"/>
      <c r="H179" s="292" t="s">
        <v>799</v>
      </c>
      <c r="I179" s="292" t="s">
        <v>729</v>
      </c>
      <c r="J179" s="292">
        <v>20</v>
      </c>
      <c r="K179" s="340"/>
    </row>
    <row r="180" s="1" customFormat="1" ht="15" customHeight="1">
      <c r="B180" s="317"/>
      <c r="C180" s="292" t="s">
        <v>50</v>
      </c>
      <c r="D180" s="292"/>
      <c r="E180" s="292"/>
      <c r="F180" s="315" t="s">
        <v>727</v>
      </c>
      <c r="G180" s="292"/>
      <c r="H180" s="292" t="s">
        <v>800</v>
      </c>
      <c r="I180" s="292" t="s">
        <v>729</v>
      </c>
      <c r="J180" s="292">
        <v>255</v>
      </c>
      <c r="K180" s="340"/>
    </row>
    <row r="181" s="1" customFormat="1" ht="15" customHeight="1">
      <c r="B181" s="317"/>
      <c r="C181" s="292" t="s">
        <v>114</v>
      </c>
      <c r="D181" s="292"/>
      <c r="E181" s="292"/>
      <c r="F181" s="315" t="s">
        <v>727</v>
      </c>
      <c r="G181" s="292"/>
      <c r="H181" s="292" t="s">
        <v>691</v>
      </c>
      <c r="I181" s="292" t="s">
        <v>729</v>
      </c>
      <c r="J181" s="292">
        <v>10</v>
      </c>
      <c r="K181" s="340"/>
    </row>
    <row r="182" s="1" customFormat="1" ht="15" customHeight="1">
      <c r="B182" s="317"/>
      <c r="C182" s="292" t="s">
        <v>115</v>
      </c>
      <c r="D182" s="292"/>
      <c r="E182" s="292"/>
      <c r="F182" s="315" t="s">
        <v>727</v>
      </c>
      <c r="G182" s="292"/>
      <c r="H182" s="292" t="s">
        <v>801</v>
      </c>
      <c r="I182" s="292" t="s">
        <v>762</v>
      </c>
      <c r="J182" s="292"/>
      <c r="K182" s="340"/>
    </row>
    <row r="183" s="1" customFormat="1" ht="15" customHeight="1">
      <c r="B183" s="317"/>
      <c r="C183" s="292" t="s">
        <v>802</v>
      </c>
      <c r="D183" s="292"/>
      <c r="E183" s="292"/>
      <c r="F183" s="315" t="s">
        <v>727</v>
      </c>
      <c r="G183" s="292"/>
      <c r="H183" s="292" t="s">
        <v>803</v>
      </c>
      <c r="I183" s="292" t="s">
        <v>762</v>
      </c>
      <c r="J183" s="292"/>
      <c r="K183" s="340"/>
    </row>
    <row r="184" s="1" customFormat="1" ht="15" customHeight="1">
      <c r="B184" s="317"/>
      <c r="C184" s="292" t="s">
        <v>791</v>
      </c>
      <c r="D184" s="292"/>
      <c r="E184" s="292"/>
      <c r="F184" s="315" t="s">
        <v>727</v>
      </c>
      <c r="G184" s="292"/>
      <c r="H184" s="292" t="s">
        <v>804</v>
      </c>
      <c r="I184" s="292" t="s">
        <v>762</v>
      </c>
      <c r="J184" s="292"/>
      <c r="K184" s="340"/>
    </row>
    <row r="185" s="1" customFormat="1" ht="15" customHeight="1">
      <c r="B185" s="317"/>
      <c r="C185" s="292" t="s">
        <v>117</v>
      </c>
      <c r="D185" s="292"/>
      <c r="E185" s="292"/>
      <c r="F185" s="315" t="s">
        <v>733</v>
      </c>
      <c r="G185" s="292"/>
      <c r="H185" s="292" t="s">
        <v>805</v>
      </c>
      <c r="I185" s="292" t="s">
        <v>729</v>
      </c>
      <c r="J185" s="292">
        <v>50</v>
      </c>
      <c r="K185" s="340"/>
    </row>
    <row r="186" s="1" customFormat="1" ht="15" customHeight="1">
      <c r="B186" s="317"/>
      <c r="C186" s="292" t="s">
        <v>806</v>
      </c>
      <c r="D186" s="292"/>
      <c r="E186" s="292"/>
      <c r="F186" s="315" t="s">
        <v>733</v>
      </c>
      <c r="G186" s="292"/>
      <c r="H186" s="292" t="s">
        <v>807</v>
      </c>
      <c r="I186" s="292" t="s">
        <v>808</v>
      </c>
      <c r="J186" s="292"/>
      <c r="K186" s="340"/>
    </row>
    <row r="187" s="1" customFormat="1" ht="15" customHeight="1">
      <c r="B187" s="317"/>
      <c r="C187" s="292" t="s">
        <v>809</v>
      </c>
      <c r="D187" s="292"/>
      <c r="E187" s="292"/>
      <c r="F187" s="315" t="s">
        <v>733</v>
      </c>
      <c r="G187" s="292"/>
      <c r="H187" s="292" t="s">
        <v>810</v>
      </c>
      <c r="I187" s="292" t="s">
        <v>808</v>
      </c>
      <c r="J187" s="292"/>
      <c r="K187" s="340"/>
    </row>
    <row r="188" s="1" customFormat="1" ht="15" customHeight="1">
      <c r="B188" s="317"/>
      <c r="C188" s="292" t="s">
        <v>811</v>
      </c>
      <c r="D188" s="292"/>
      <c r="E188" s="292"/>
      <c r="F188" s="315" t="s">
        <v>733</v>
      </c>
      <c r="G188" s="292"/>
      <c r="H188" s="292" t="s">
        <v>812</v>
      </c>
      <c r="I188" s="292" t="s">
        <v>808</v>
      </c>
      <c r="J188" s="292"/>
      <c r="K188" s="340"/>
    </row>
    <row r="189" s="1" customFormat="1" ht="15" customHeight="1">
      <c r="B189" s="317"/>
      <c r="C189" s="353" t="s">
        <v>813</v>
      </c>
      <c r="D189" s="292"/>
      <c r="E189" s="292"/>
      <c r="F189" s="315" t="s">
        <v>733</v>
      </c>
      <c r="G189" s="292"/>
      <c r="H189" s="292" t="s">
        <v>814</v>
      </c>
      <c r="I189" s="292" t="s">
        <v>815</v>
      </c>
      <c r="J189" s="354" t="s">
        <v>816</v>
      </c>
      <c r="K189" s="340"/>
    </row>
    <row r="190" s="1" customFormat="1" ht="15" customHeight="1">
      <c r="B190" s="317"/>
      <c r="C190" s="353" t="s">
        <v>38</v>
      </c>
      <c r="D190" s="292"/>
      <c r="E190" s="292"/>
      <c r="F190" s="315" t="s">
        <v>727</v>
      </c>
      <c r="G190" s="292"/>
      <c r="H190" s="289" t="s">
        <v>817</v>
      </c>
      <c r="I190" s="292" t="s">
        <v>818</v>
      </c>
      <c r="J190" s="292"/>
      <c r="K190" s="340"/>
    </row>
    <row r="191" s="1" customFormat="1" ht="15" customHeight="1">
      <c r="B191" s="317"/>
      <c r="C191" s="353" t="s">
        <v>819</v>
      </c>
      <c r="D191" s="292"/>
      <c r="E191" s="292"/>
      <c r="F191" s="315" t="s">
        <v>727</v>
      </c>
      <c r="G191" s="292"/>
      <c r="H191" s="292" t="s">
        <v>820</v>
      </c>
      <c r="I191" s="292" t="s">
        <v>762</v>
      </c>
      <c r="J191" s="292"/>
      <c r="K191" s="340"/>
    </row>
    <row r="192" s="1" customFormat="1" ht="15" customHeight="1">
      <c r="B192" s="317"/>
      <c r="C192" s="353" t="s">
        <v>821</v>
      </c>
      <c r="D192" s="292"/>
      <c r="E192" s="292"/>
      <c r="F192" s="315" t="s">
        <v>727</v>
      </c>
      <c r="G192" s="292"/>
      <c r="H192" s="292" t="s">
        <v>822</v>
      </c>
      <c r="I192" s="292" t="s">
        <v>762</v>
      </c>
      <c r="J192" s="292"/>
      <c r="K192" s="340"/>
    </row>
    <row r="193" s="1" customFormat="1" ht="15" customHeight="1">
      <c r="B193" s="317"/>
      <c r="C193" s="353" t="s">
        <v>823</v>
      </c>
      <c r="D193" s="292"/>
      <c r="E193" s="292"/>
      <c r="F193" s="315" t="s">
        <v>733</v>
      </c>
      <c r="G193" s="292"/>
      <c r="H193" s="292" t="s">
        <v>824</v>
      </c>
      <c r="I193" s="292" t="s">
        <v>762</v>
      </c>
      <c r="J193" s="292"/>
      <c r="K193" s="340"/>
    </row>
    <row r="194" s="1" customFormat="1" ht="15" customHeight="1">
      <c r="B194" s="346"/>
      <c r="C194" s="355"/>
      <c r="D194" s="326"/>
      <c r="E194" s="326"/>
      <c r="F194" s="326"/>
      <c r="G194" s="326"/>
      <c r="H194" s="326"/>
      <c r="I194" s="326"/>
      <c r="J194" s="326"/>
      <c r="K194" s="347"/>
    </row>
    <row r="195" s="1" customFormat="1" ht="18.75" customHeight="1">
      <c r="B195" s="328"/>
      <c r="C195" s="338"/>
      <c r="D195" s="338"/>
      <c r="E195" s="338"/>
      <c r="F195" s="348"/>
      <c r="G195" s="338"/>
      <c r="H195" s="338"/>
      <c r="I195" s="338"/>
      <c r="J195" s="338"/>
      <c r="K195" s="328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="1" customFormat="1" ht="13.5">
      <c r="B198" s="279"/>
      <c r="C198" s="280"/>
      <c r="D198" s="280"/>
      <c r="E198" s="280"/>
      <c r="F198" s="280"/>
      <c r="G198" s="280"/>
      <c r="H198" s="280"/>
      <c r="I198" s="280"/>
      <c r="J198" s="280"/>
      <c r="K198" s="281"/>
    </row>
    <row r="199" s="1" customFormat="1" ht="21">
      <c r="B199" s="282"/>
      <c r="C199" s="283" t="s">
        <v>825</v>
      </c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5.5" customHeight="1">
      <c r="B200" s="282"/>
      <c r="C200" s="356" t="s">
        <v>826</v>
      </c>
      <c r="D200" s="356"/>
      <c r="E200" s="356"/>
      <c r="F200" s="356" t="s">
        <v>827</v>
      </c>
      <c r="G200" s="357"/>
      <c r="H200" s="356" t="s">
        <v>828</v>
      </c>
      <c r="I200" s="356"/>
      <c r="J200" s="356"/>
      <c r="K200" s="284"/>
    </row>
    <row r="201" s="1" customFormat="1" ht="5.25" customHeight="1">
      <c r="B201" s="317"/>
      <c r="C201" s="312"/>
      <c r="D201" s="312"/>
      <c r="E201" s="312"/>
      <c r="F201" s="312"/>
      <c r="G201" s="338"/>
      <c r="H201" s="312"/>
      <c r="I201" s="312"/>
      <c r="J201" s="312"/>
      <c r="K201" s="340"/>
    </row>
    <row r="202" s="1" customFormat="1" ht="15" customHeight="1">
      <c r="B202" s="317"/>
      <c r="C202" s="292" t="s">
        <v>818</v>
      </c>
      <c r="D202" s="292"/>
      <c r="E202" s="292"/>
      <c r="F202" s="315" t="s">
        <v>39</v>
      </c>
      <c r="G202" s="292"/>
      <c r="H202" s="292" t="s">
        <v>829</v>
      </c>
      <c r="I202" s="292"/>
      <c r="J202" s="292"/>
      <c r="K202" s="340"/>
    </row>
    <row r="203" s="1" customFormat="1" ht="15" customHeight="1">
      <c r="B203" s="317"/>
      <c r="C203" s="292"/>
      <c r="D203" s="292"/>
      <c r="E203" s="292"/>
      <c r="F203" s="315" t="s">
        <v>40</v>
      </c>
      <c r="G203" s="292"/>
      <c r="H203" s="292" t="s">
        <v>830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43</v>
      </c>
      <c r="G204" s="292"/>
      <c r="H204" s="292" t="s">
        <v>831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41</v>
      </c>
      <c r="G205" s="292"/>
      <c r="H205" s="292" t="s">
        <v>832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42</v>
      </c>
      <c r="G206" s="292"/>
      <c r="H206" s="292" t="s">
        <v>833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/>
      <c r="G207" s="292"/>
      <c r="H207" s="292"/>
      <c r="I207" s="292"/>
      <c r="J207" s="292"/>
      <c r="K207" s="340"/>
    </row>
    <row r="208" s="1" customFormat="1" ht="15" customHeight="1">
      <c r="B208" s="317"/>
      <c r="C208" s="292" t="s">
        <v>774</v>
      </c>
      <c r="D208" s="292"/>
      <c r="E208" s="292"/>
      <c r="F208" s="315" t="s">
        <v>75</v>
      </c>
      <c r="G208" s="292"/>
      <c r="H208" s="292" t="s">
        <v>834</v>
      </c>
      <c r="I208" s="292"/>
      <c r="J208" s="292"/>
      <c r="K208" s="340"/>
    </row>
    <row r="209" s="1" customFormat="1" ht="15" customHeight="1">
      <c r="B209" s="317"/>
      <c r="C209" s="292"/>
      <c r="D209" s="292"/>
      <c r="E209" s="292"/>
      <c r="F209" s="315" t="s">
        <v>670</v>
      </c>
      <c r="G209" s="292"/>
      <c r="H209" s="292" t="s">
        <v>671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668</v>
      </c>
      <c r="G210" s="292"/>
      <c r="H210" s="292" t="s">
        <v>835</v>
      </c>
      <c r="I210" s="292"/>
      <c r="J210" s="292"/>
      <c r="K210" s="340"/>
    </row>
    <row r="211" s="1" customFormat="1" ht="15" customHeight="1">
      <c r="B211" s="358"/>
      <c r="C211" s="292"/>
      <c r="D211" s="292"/>
      <c r="E211" s="292"/>
      <c r="F211" s="315" t="s">
        <v>100</v>
      </c>
      <c r="G211" s="353"/>
      <c r="H211" s="344" t="s">
        <v>672</v>
      </c>
      <c r="I211" s="344"/>
      <c r="J211" s="344"/>
      <c r="K211" s="359"/>
    </row>
    <row r="212" s="1" customFormat="1" ht="15" customHeight="1">
      <c r="B212" s="358"/>
      <c r="C212" s="292"/>
      <c r="D212" s="292"/>
      <c r="E212" s="292"/>
      <c r="F212" s="315" t="s">
        <v>673</v>
      </c>
      <c r="G212" s="353"/>
      <c r="H212" s="344" t="s">
        <v>836</v>
      </c>
      <c r="I212" s="344"/>
      <c r="J212" s="344"/>
      <c r="K212" s="359"/>
    </row>
    <row r="213" s="1" customFormat="1" ht="15" customHeight="1">
      <c r="B213" s="358"/>
      <c r="C213" s="292"/>
      <c r="D213" s="292"/>
      <c r="E213" s="292"/>
      <c r="F213" s="315"/>
      <c r="G213" s="353"/>
      <c r="H213" s="344"/>
      <c r="I213" s="344"/>
      <c r="J213" s="344"/>
      <c r="K213" s="359"/>
    </row>
    <row r="214" s="1" customFormat="1" ht="15" customHeight="1">
      <c r="B214" s="358"/>
      <c r="C214" s="292" t="s">
        <v>798</v>
      </c>
      <c r="D214" s="292"/>
      <c r="E214" s="292"/>
      <c r="F214" s="315">
        <v>1</v>
      </c>
      <c r="G214" s="353"/>
      <c r="H214" s="344" t="s">
        <v>837</v>
      </c>
      <c r="I214" s="344"/>
      <c r="J214" s="344"/>
      <c r="K214" s="359"/>
    </row>
    <row r="215" s="1" customFormat="1" ht="15" customHeight="1">
      <c r="B215" s="358"/>
      <c r="C215" s="292"/>
      <c r="D215" s="292"/>
      <c r="E215" s="292"/>
      <c r="F215" s="315">
        <v>2</v>
      </c>
      <c r="G215" s="353"/>
      <c r="H215" s="344" t="s">
        <v>838</v>
      </c>
      <c r="I215" s="344"/>
      <c r="J215" s="344"/>
      <c r="K215" s="359"/>
    </row>
    <row r="216" s="1" customFormat="1" ht="15" customHeight="1">
      <c r="B216" s="358"/>
      <c r="C216" s="292"/>
      <c r="D216" s="292"/>
      <c r="E216" s="292"/>
      <c r="F216" s="315">
        <v>3</v>
      </c>
      <c r="G216" s="353"/>
      <c r="H216" s="344" t="s">
        <v>839</v>
      </c>
      <c r="I216" s="344"/>
      <c r="J216" s="344"/>
      <c r="K216" s="359"/>
    </row>
    <row r="217" s="1" customFormat="1" ht="15" customHeight="1">
      <c r="B217" s="358"/>
      <c r="C217" s="292"/>
      <c r="D217" s="292"/>
      <c r="E217" s="292"/>
      <c r="F217" s="315">
        <v>4</v>
      </c>
      <c r="G217" s="353"/>
      <c r="H217" s="344" t="s">
        <v>840</v>
      </c>
      <c r="I217" s="344"/>
      <c r="J217" s="344"/>
      <c r="K217" s="359"/>
    </row>
    <row r="218" s="1" customFormat="1" ht="12.75" customHeight="1">
      <c r="B218" s="360"/>
      <c r="C218" s="361"/>
      <c r="D218" s="361"/>
      <c r="E218" s="361"/>
      <c r="F218" s="361"/>
      <c r="G218" s="361"/>
      <c r="H218" s="361"/>
      <c r="I218" s="361"/>
      <c r="J218" s="361"/>
      <c r="K218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ROUND((SUM(BE81:BE161)),  2)</f>
        <v>0</v>
      </c>
      <c r="G33" s="39"/>
      <c r="H33" s="39"/>
      <c r="I33" s="149">
        <v>0.20999999999999999</v>
      </c>
      <c r="J33" s="148">
        <f>ROUND(((SUM(BE81:BE161))*I33),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ROUND((SUM(BF81:BF161)),  2)</f>
        <v>0</v>
      </c>
      <c r="G34" s="39"/>
      <c r="H34" s="39"/>
      <c r="I34" s="149">
        <v>0.14999999999999999</v>
      </c>
      <c r="J34" s="148">
        <f>ROUND(((SUM(BF81:BF161))*I34),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ROUND((SUM(BG81:BG161)),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ROUND((SUM(BH81:BH161)),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ROUND((SUM(BI81:BI161)),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Terénní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LBC4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01 - Terénní úpravy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53</v>
      </c>
      <c r="E80" s="181" t="s">
        <v>49</v>
      </c>
      <c r="F80" s="181" t="s">
        <v>50</v>
      </c>
      <c r="G80" s="181" t="s">
        <v>114</v>
      </c>
      <c r="H80" s="181" t="s">
        <v>115</v>
      </c>
      <c r="I80" s="181" t="s">
        <v>116</v>
      </c>
      <c r="J80" s="181" t="s">
        <v>108</v>
      </c>
      <c r="K80" s="182" t="s">
        <v>117</v>
      </c>
      <c r="L80" s="183"/>
      <c r="M80" s="93" t="s">
        <v>18</v>
      </c>
      <c r="N80" s="94" t="s">
        <v>38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0.15970000000000001</v>
      </c>
      <c r="S81" s="97"/>
      <c r="T81" s="187">
        <f>T82</f>
        <v>0.36000000000000004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125</v>
      </c>
      <c r="F82" s="192" t="s">
        <v>126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0.15970000000000001</v>
      </c>
      <c r="S82" s="197"/>
      <c r="T82" s="199">
        <f>T83</f>
        <v>0.36000000000000004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128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SUM(P84:P161)</f>
        <v>0</v>
      </c>
      <c r="Q83" s="197"/>
      <c r="R83" s="198">
        <f>SUM(R84:R161)</f>
        <v>0.15970000000000001</v>
      </c>
      <c r="S83" s="197"/>
      <c r="T83" s="199">
        <f>SUM(T84:T161)</f>
        <v>0.36000000000000004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127</v>
      </c>
      <c r="BK83" s="202">
        <f>SUM(BK84:BK161)</f>
        <v>0</v>
      </c>
    </row>
    <row r="84" s="2" customFormat="1" ht="21.75" customHeight="1">
      <c r="A84" s="39"/>
      <c r="B84" s="40"/>
      <c r="C84" s="205" t="s">
        <v>76</v>
      </c>
      <c r="D84" s="205" t="s">
        <v>129</v>
      </c>
      <c r="E84" s="206" t="s">
        <v>130</v>
      </c>
      <c r="F84" s="207" t="s">
        <v>131</v>
      </c>
      <c r="G84" s="208" t="s">
        <v>132</v>
      </c>
      <c r="H84" s="209">
        <v>80</v>
      </c>
      <c r="I84" s="210"/>
      <c r="J84" s="211">
        <f>ROUND(I84*H84,2)</f>
        <v>0</v>
      </c>
      <c r="K84" s="207" t="s">
        <v>133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134</v>
      </c>
      <c r="AT84" s="216" t="s">
        <v>129</v>
      </c>
      <c r="AU84" s="216" t="s">
        <v>78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134</v>
      </c>
      <c r="BM84" s="216" t="s">
        <v>135</v>
      </c>
    </row>
    <row r="85" s="2" customFormat="1">
      <c r="A85" s="39"/>
      <c r="B85" s="40"/>
      <c r="C85" s="41"/>
      <c r="D85" s="218" t="s">
        <v>136</v>
      </c>
      <c r="E85" s="41"/>
      <c r="F85" s="219" t="s">
        <v>137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78</v>
      </c>
    </row>
    <row r="86" s="13" customFormat="1">
      <c r="A86" s="13"/>
      <c r="B86" s="223"/>
      <c r="C86" s="224"/>
      <c r="D86" s="225" t="s">
        <v>138</v>
      </c>
      <c r="E86" s="226" t="s">
        <v>18</v>
      </c>
      <c r="F86" s="227" t="s">
        <v>139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138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127</v>
      </c>
    </row>
    <row r="87" s="13" customFormat="1">
      <c r="A87" s="13"/>
      <c r="B87" s="223"/>
      <c r="C87" s="224"/>
      <c r="D87" s="225" t="s">
        <v>138</v>
      </c>
      <c r="E87" s="226" t="s">
        <v>18</v>
      </c>
      <c r="F87" s="227" t="s">
        <v>140</v>
      </c>
      <c r="G87" s="224"/>
      <c r="H87" s="226" t="s">
        <v>18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138</v>
      </c>
      <c r="AU87" s="233" t="s">
        <v>78</v>
      </c>
      <c r="AV87" s="13" t="s">
        <v>76</v>
      </c>
      <c r="AW87" s="13" t="s">
        <v>30</v>
      </c>
      <c r="AX87" s="13" t="s">
        <v>68</v>
      </c>
      <c r="AY87" s="233" t="s">
        <v>127</v>
      </c>
    </row>
    <row r="88" s="14" customFormat="1">
      <c r="A88" s="14"/>
      <c r="B88" s="234"/>
      <c r="C88" s="235"/>
      <c r="D88" s="225" t="s">
        <v>138</v>
      </c>
      <c r="E88" s="236" t="s">
        <v>18</v>
      </c>
      <c r="F88" s="237" t="s">
        <v>141</v>
      </c>
      <c r="G88" s="235"/>
      <c r="H88" s="238">
        <v>80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138</v>
      </c>
      <c r="AU88" s="244" t="s">
        <v>78</v>
      </c>
      <c r="AV88" s="14" t="s">
        <v>78</v>
      </c>
      <c r="AW88" s="14" t="s">
        <v>30</v>
      </c>
      <c r="AX88" s="14" t="s">
        <v>68</v>
      </c>
      <c r="AY88" s="244" t="s">
        <v>127</v>
      </c>
    </row>
    <row r="89" s="15" customFormat="1">
      <c r="A89" s="15"/>
      <c r="B89" s="245"/>
      <c r="C89" s="246"/>
      <c r="D89" s="225" t="s">
        <v>138</v>
      </c>
      <c r="E89" s="247" t="s">
        <v>18</v>
      </c>
      <c r="F89" s="248" t="s">
        <v>142</v>
      </c>
      <c r="G89" s="246"/>
      <c r="H89" s="249">
        <v>80</v>
      </c>
      <c r="I89" s="250"/>
      <c r="J89" s="246"/>
      <c r="K89" s="246"/>
      <c r="L89" s="251"/>
      <c r="M89" s="252"/>
      <c r="N89" s="253"/>
      <c r="O89" s="253"/>
      <c r="P89" s="253"/>
      <c r="Q89" s="253"/>
      <c r="R89" s="253"/>
      <c r="S89" s="253"/>
      <c r="T89" s="254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5" t="s">
        <v>138</v>
      </c>
      <c r="AU89" s="255" t="s">
        <v>78</v>
      </c>
      <c r="AV89" s="15" t="s">
        <v>134</v>
      </c>
      <c r="AW89" s="15" t="s">
        <v>30</v>
      </c>
      <c r="AX89" s="15" t="s">
        <v>76</v>
      </c>
      <c r="AY89" s="255" t="s">
        <v>127</v>
      </c>
    </row>
    <row r="90" s="2" customFormat="1" ht="21.75" customHeight="1">
      <c r="A90" s="39"/>
      <c r="B90" s="40"/>
      <c r="C90" s="205" t="s">
        <v>78</v>
      </c>
      <c r="D90" s="205" t="s">
        <v>129</v>
      </c>
      <c r="E90" s="206" t="s">
        <v>143</v>
      </c>
      <c r="F90" s="207" t="s">
        <v>144</v>
      </c>
      <c r="G90" s="208" t="s">
        <v>132</v>
      </c>
      <c r="H90" s="209">
        <v>80</v>
      </c>
      <c r="I90" s="210"/>
      <c r="J90" s="211">
        <f>ROUND(I90*H90,2)</f>
        <v>0</v>
      </c>
      <c r="K90" s="207" t="s">
        <v>133</v>
      </c>
      <c r="L90" s="45"/>
      <c r="M90" s="212" t="s">
        <v>18</v>
      </c>
      <c r="N90" s="213" t="s">
        <v>39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134</v>
      </c>
      <c r="AT90" s="216" t="s">
        <v>129</v>
      </c>
      <c r="AU90" s="216" t="s">
        <v>78</v>
      </c>
      <c r="AY90" s="18" t="s">
        <v>127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76</v>
      </c>
      <c r="BK90" s="217">
        <f>ROUND(I90*H90,2)</f>
        <v>0</v>
      </c>
      <c r="BL90" s="18" t="s">
        <v>134</v>
      </c>
      <c r="BM90" s="216" t="s">
        <v>145</v>
      </c>
    </row>
    <row r="91" s="2" customFormat="1">
      <c r="A91" s="39"/>
      <c r="B91" s="40"/>
      <c r="C91" s="41"/>
      <c r="D91" s="218" t="s">
        <v>136</v>
      </c>
      <c r="E91" s="41"/>
      <c r="F91" s="219" t="s">
        <v>146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136</v>
      </c>
      <c r="AU91" s="18" t="s">
        <v>78</v>
      </c>
    </row>
    <row r="92" s="13" customFormat="1">
      <c r="A92" s="13"/>
      <c r="B92" s="223"/>
      <c r="C92" s="224"/>
      <c r="D92" s="225" t="s">
        <v>138</v>
      </c>
      <c r="E92" s="226" t="s">
        <v>18</v>
      </c>
      <c r="F92" s="227" t="s">
        <v>139</v>
      </c>
      <c r="G92" s="224"/>
      <c r="H92" s="226" t="s">
        <v>18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138</v>
      </c>
      <c r="AU92" s="233" t="s">
        <v>78</v>
      </c>
      <c r="AV92" s="13" t="s">
        <v>76</v>
      </c>
      <c r="AW92" s="13" t="s">
        <v>30</v>
      </c>
      <c r="AX92" s="13" t="s">
        <v>68</v>
      </c>
      <c r="AY92" s="233" t="s">
        <v>127</v>
      </c>
    </row>
    <row r="93" s="14" customFormat="1">
      <c r="A93" s="14"/>
      <c r="B93" s="234"/>
      <c r="C93" s="235"/>
      <c r="D93" s="225" t="s">
        <v>138</v>
      </c>
      <c r="E93" s="236" t="s">
        <v>18</v>
      </c>
      <c r="F93" s="237" t="s">
        <v>141</v>
      </c>
      <c r="G93" s="235"/>
      <c r="H93" s="238">
        <v>80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138</v>
      </c>
      <c r="AU93" s="244" t="s">
        <v>78</v>
      </c>
      <c r="AV93" s="14" t="s">
        <v>78</v>
      </c>
      <c r="AW93" s="14" t="s">
        <v>30</v>
      </c>
      <c r="AX93" s="14" t="s">
        <v>68</v>
      </c>
      <c r="AY93" s="244" t="s">
        <v>127</v>
      </c>
    </row>
    <row r="94" s="15" customFormat="1">
      <c r="A94" s="15"/>
      <c r="B94" s="245"/>
      <c r="C94" s="246"/>
      <c r="D94" s="225" t="s">
        <v>138</v>
      </c>
      <c r="E94" s="247" t="s">
        <v>18</v>
      </c>
      <c r="F94" s="248" t="s">
        <v>142</v>
      </c>
      <c r="G94" s="246"/>
      <c r="H94" s="249">
        <v>80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5" t="s">
        <v>138</v>
      </c>
      <c r="AU94" s="255" t="s">
        <v>78</v>
      </c>
      <c r="AV94" s="15" t="s">
        <v>134</v>
      </c>
      <c r="AW94" s="15" t="s">
        <v>30</v>
      </c>
      <c r="AX94" s="15" t="s">
        <v>76</v>
      </c>
      <c r="AY94" s="255" t="s">
        <v>127</v>
      </c>
    </row>
    <row r="95" s="2" customFormat="1" ht="16.5" customHeight="1">
      <c r="A95" s="39"/>
      <c r="B95" s="40"/>
      <c r="C95" s="205" t="s">
        <v>147</v>
      </c>
      <c r="D95" s="205" t="s">
        <v>129</v>
      </c>
      <c r="E95" s="206" t="s">
        <v>148</v>
      </c>
      <c r="F95" s="207" t="s">
        <v>149</v>
      </c>
      <c r="G95" s="208" t="s">
        <v>150</v>
      </c>
      <c r="H95" s="209">
        <v>2389</v>
      </c>
      <c r="I95" s="210"/>
      <c r="J95" s="211">
        <f>ROUND(I95*H95,2)</f>
        <v>0</v>
      </c>
      <c r="K95" s="207" t="s">
        <v>133</v>
      </c>
      <c r="L95" s="45"/>
      <c r="M95" s="212" t="s">
        <v>18</v>
      </c>
      <c r="N95" s="213" t="s">
        <v>39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134</v>
      </c>
      <c r="AT95" s="216" t="s">
        <v>129</v>
      </c>
      <c r="AU95" s="216" t="s">
        <v>78</v>
      </c>
      <c r="AY95" s="18" t="s">
        <v>127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76</v>
      </c>
      <c r="BK95" s="217">
        <f>ROUND(I95*H95,2)</f>
        <v>0</v>
      </c>
      <c r="BL95" s="18" t="s">
        <v>134</v>
      </c>
      <c r="BM95" s="216" t="s">
        <v>151</v>
      </c>
    </row>
    <row r="96" s="2" customFormat="1">
      <c r="A96" s="39"/>
      <c r="B96" s="40"/>
      <c r="C96" s="41"/>
      <c r="D96" s="218" t="s">
        <v>136</v>
      </c>
      <c r="E96" s="41"/>
      <c r="F96" s="219" t="s">
        <v>152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136</v>
      </c>
      <c r="AU96" s="18" t="s">
        <v>78</v>
      </c>
    </row>
    <row r="97" s="13" customFormat="1">
      <c r="A97" s="13"/>
      <c r="B97" s="223"/>
      <c r="C97" s="224"/>
      <c r="D97" s="225" t="s">
        <v>138</v>
      </c>
      <c r="E97" s="226" t="s">
        <v>18</v>
      </c>
      <c r="F97" s="227" t="s">
        <v>153</v>
      </c>
      <c r="G97" s="224"/>
      <c r="H97" s="226" t="s">
        <v>18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138</v>
      </c>
      <c r="AU97" s="233" t="s">
        <v>78</v>
      </c>
      <c r="AV97" s="13" t="s">
        <v>76</v>
      </c>
      <c r="AW97" s="13" t="s">
        <v>30</v>
      </c>
      <c r="AX97" s="13" t="s">
        <v>68</v>
      </c>
      <c r="AY97" s="233" t="s">
        <v>127</v>
      </c>
    </row>
    <row r="98" s="13" customFormat="1">
      <c r="A98" s="13"/>
      <c r="B98" s="223"/>
      <c r="C98" s="224"/>
      <c r="D98" s="225" t="s">
        <v>138</v>
      </c>
      <c r="E98" s="226" t="s">
        <v>18</v>
      </c>
      <c r="F98" s="227" t="s">
        <v>154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138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127</v>
      </c>
    </row>
    <row r="99" s="14" customFormat="1">
      <c r="A99" s="14"/>
      <c r="B99" s="234"/>
      <c r="C99" s="235"/>
      <c r="D99" s="225" t="s">
        <v>138</v>
      </c>
      <c r="E99" s="236" t="s">
        <v>18</v>
      </c>
      <c r="F99" s="237" t="s">
        <v>155</v>
      </c>
      <c r="G99" s="235"/>
      <c r="H99" s="238">
        <v>998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138</v>
      </c>
      <c r="AU99" s="244" t="s">
        <v>78</v>
      </c>
      <c r="AV99" s="14" t="s">
        <v>78</v>
      </c>
      <c r="AW99" s="14" t="s">
        <v>30</v>
      </c>
      <c r="AX99" s="14" t="s">
        <v>68</v>
      </c>
      <c r="AY99" s="244" t="s">
        <v>127</v>
      </c>
    </row>
    <row r="100" s="13" customFormat="1">
      <c r="A100" s="13"/>
      <c r="B100" s="223"/>
      <c r="C100" s="224"/>
      <c r="D100" s="225" t="s">
        <v>138</v>
      </c>
      <c r="E100" s="226" t="s">
        <v>18</v>
      </c>
      <c r="F100" s="227" t="s">
        <v>156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138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127</v>
      </c>
    </row>
    <row r="101" s="14" customFormat="1">
      <c r="A101" s="14"/>
      <c r="B101" s="234"/>
      <c r="C101" s="235"/>
      <c r="D101" s="225" t="s">
        <v>138</v>
      </c>
      <c r="E101" s="236" t="s">
        <v>18</v>
      </c>
      <c r="F101" s="237" t="s">
        <v>157</v>
      </c>
      <c r="G101" s="235"/>
      <c r="H101" s="238">
        <v>94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138</v>
      </c>
      <c r="AU101" s="244" t="s">
        <v>78</v>
      </c>
      <c r="AV101" s="14" t="s">
        <v>78</v>
      </c>
      <c r="AW101" s="14" t="s">
        <v>30</v>
      </c>
      <c r="AX101" s="14" t="s">
        <v>68</v>
      </c>
      <c r="AY101" s="244" t="s">
        <v>127</v>
      </c>
    </row>
    <row r="102" s="13" customFormat="1">
      <c r="A102" s="13"/>
      <c r="B102" s="223"/>
      <c r="C102" s="224"/>
      <c r="D102" s="225" t="s">
        <v>138</v>
      </c>
      <c r="E102" s="226" t="s">
        <v>18</v>
      </c>
      <c r="F102" s="227" t="s">
        <v>158</v>
      </c>
      <c r="G102" s="224"/>
      <c r="H102" s="226" t="s">
        <v>18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138</v>
      </c>
      <c r="AU102" s="233" t="s">
        <v>78</v>
      </c>
      <c r="AV102" s="13" t="s">
        <v>76</v>
      </c>
      <c r="AW102" s="13" t="s">
        <v>30</v>
      </c>
      <c r="AX102" s="13" t="s">
        <v>68</v>
      </c>
      <c r="AY102" s="233" t="s">
        <v>127</v>
      </c>
    </row>
    <row r="103" s="14" customFormat="1">
      <c r="A103" s="14"/>
      <c r="B103" s="234"/>
      <c r="C103" s="235"/>
      <c r="D103" s="225" t="s">
        <v>138</v>
      </c>
      <c r="E103" s="236" t="s">
        <v>18</v>
      </c>
      <c r="F103" s="237" t="s">
        <v>159</v>
      </c>
      <c r="G103" s="235"/>
      <c r="H103" s="238">
        <v>47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138</v>
      </c>
      <c r="AU103" s="244" t="s">
        <v>78</v>
      </c>
      <c r="AV103" s="14" t="s">
        <v>78</v>
      </c>
      <c r="AW103" s="14" t="s">
        <v>30</v>
      </c>
      <c r="AX103" s="14" t="s">
        <v>68</v>
      </c>
      <c r="AY103" s="244" t="s">
        <v>127</v>
      </c>
    </row>
    <row r="104" s="13" customFormat="1">
      <c r="A104" s="13"/>
      <c r="B104" s="223"/>
      <c r="C104" s="224"/>
      <c r="D104" s="225" t="s">
        <v>138</v>
      </c>
      <c r="E104" s="226" t="s">
        <v>18</v>
      </c>
      <c r="F104" s="227" t="s">
        <v>160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138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127</v>
      </c>
    </row>
    <row r="105" s="13" customFormat="1">
      <c r="A105" s="13"/>
      <c r="B105" s="223"/>
      <c r="C105" s="224"/>
      <c r="D105" s="225" t="s">
        <v>138</v>
      </c>
      <c r="E105" s="226" t="s">
        <v>18</v>
      </c>
      <c r="F105" s="227" t="s">
        <v>161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127</v>
      </c>
    </row>
    <row r="106" s="14" customFormat="1">
      <c r="A106" s="14"/>
      <c r="B106" s="234"/>
      <c r="C106" s="235"/>
      <c r="D106" s="225" t="s">
        <v>138</v>
      </c>
      <c r="E106" s="236" t="s">
        <v>18</v>
      </c>
      <c r="F106" s="237" t="s">
        <v>162</v>
      </c>
      <c r="G106" s="235"/>
      <c r="H106" s="238">
        <v>450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138</v>
      </c>
      <c r="AU106" s="244" t="s">
        <v>78</v>
      </c>
      <c r="AV106" s="14" t="s">
        <v>78</v>
      </c>
      <c r="AW106" s="14" t="s">
        <v>30</v>
      </c>
      <c r="AX106" s="14" t="s">
        <v>68</v>
      </c>
      <c r="AY106" s="244" t="s">
        <v>127</v>
      </c>
    </row>
    <row r="107" s="13" customFormat="1">
      <c r="A107" s="13"/>
      <c r="B107" s="223"/>
      <c r="C107" s="224"/>
      <c r="D107" s="225" t="s">
        <v>138</v>
      </c>
      <c r="E107" s="226" t="s">
        <v>18</v>
      </c>
      <c r="F107" s="227" t="s">
        <v>163</v>
      </c>
      <c r="G107" s="224"/>
      <c r="H107" s="226" t="s">
        <v>18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138</v>
      </c>
      <c r="AU107" s="233" t="s">
        <v>78</v>
      </c>
      <c r="AV107" s="13" t="s">
        <v>76</v>
      </c>
      <c r="AW107" s="13" t="s">
        <v>30</v>
      </c>
      <c r="AX107" s="13" t="s">
        <v>68</v>
      </c>
      <c r="AY107" s="233" t="s">
        <v>127</v>
      </c>
    </row>
    <row r="108" s="14" customFormat="1">
      <c r="A108" s="14"/>
      <c r="B108" s="234"/>
      <c r="C108" s="235"/>
      <c r="D108" s="225" t="s">
        <v>138</v>
      </c>
      <c r="E108" s="236" t="s">
        <v>18</v>
      </c>
      <c r="F108" s="237" t="s">
        <v>164</v>
      </c>
      <c r="G108" s="235"/>
      <c r="H108" s="238">
        <v>800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138</v>
      </c>
      <c r="AU108" s="244" t="s">
        <v>78</v>
      </c>
      <c r="AV108" s="14" t="s">
        <v>78</v>
      </c>
      <c r="AW108" s="14" t="s">
        <v>30</v>
      </c>
      <c r="AX108" s="14" t="s">
        <v>68</v>
      </c>
      <c r="AY108" s="244" t="s">
        <v>127</v>
      </c>
    </row>
    <row r="109" s="15" customFormat="1">
      <c r="A109" s="15"/>
      <c r="B109" s="245"/>
      <c r="C109" s="246"/>
      <c r="D109" s="225" t="s">
        <v>138</v>
      </c>
      <c r="E109" s="247" t="s">
        <v>18</v>
      </c>
      <c r="F109" s="248" t="s">
        <v>142</v>
      </c>
      <c r="G109" s="246"/>
      <c r="H109" s="249">
        <v>2389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138</v>
      </c>
      <c r="AU109" s="255" t="s">
        <v>78</v>
      </c>
      <c r="AV109" s="15" t="s">
        <v>134</v>
      </c>
      <c r="AW109" s="15" t="s">
        <v>30</v>
      </c>
      <c r="AX109" s="15" t="s">
        <v>76</v>
      </c>
      <c r="AY109" s="255" t="s">
        <v>127</v>
      </c>
    </row>
    <row r="110" s="2" customFormat="1" ht="21.75" customHeight="1">
      <c r="A110" s="39"/>
      <c r="B110" s="40"/>
      <c r="C110" s="205" t="s">
        <v>134</v>
      </c>
      <c r="D110" s="205" t="s">
        <v>129</v>
      </c>
      <c r="E110" s="206" t="s">
        <v>165</v>
      </c>
      <c r="F110" s="207" t="s">
        <v>166</v>
      </c>
      <c r="G110" s="208" t="s">
        <v>150</v>
      </c>
      <c r="H110" s="209">
        <v>2978</v>
      </c>
      <c r="I110" s="210"/>
      <c r="J110" s="211">
        <f>ROUND(I110*H110,2)</f>
        <v>0</v>
      </c>
      <c r="K110" s="207" t="s">
        <v>133</v>
      </c>
      <c r="L110" s="45"/>
      <c r="M110" s="212" t="s">
        <v>18</v>
      </c>
      <c r="N110" s="213" t="s">
        <v>39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134</v>
      </c>
      <c r="AT110" s="216" t="s">
        <v>129</v>
      </c>
      <c r="AU110" s="216" t="s">
        <v>78</v>
      </c>
      <c r="AY110" s="18" t="s">
        <v>127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76</v>
      </c>
      <c r="BK110" s="217">
        <f>ROUND(I110*H110,2)</f>
        <v>0</v>
      </c>
      <c r="BL110" s="18" t="s">
        <v>134</v>
      </c>
      <c r="BM110" s="216" t="s">
        <v>167</v>
      </c>
    </row>
    <row r="111" s="2" customFormat="1">
      <c r="A111" s="39"/>
      <c r="B111" s="40"/>
      <c r="C111" s="41"/>
      <c r="D111" s="218" t="s">
        <v>136</v>
      </c>
      <c r="E111" s="41"/>
      <c r="F111" s="219" t="s">
        <v>168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136</v>
      </c>
      <c r="AU111" s="18" t="s">
        <v>78</v>
      </c>
    </row>
    <row r="112" s="13" customFormat="1">
      <c r="A112" s="13"/>
      <c r="B112" s="223"/>
      <c r="C112" s="224"/>
      <c r="D112" s="225" t="s">
        <v>138</v>
      </c>
      <c r="E112" s="226" t="s">
        <v>18</v>
      </c>
      <c r="F112" s="227" t="s">
        <v>169</v>
      </c>
      <c r="G112" s="224"/>
      <c r="H112" s="226" t="s">
        <v>18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138</v>
      </c>
      <c r="AU112" s="233" t="s">
        <v>78</v>
      </c>
      <c r="AV112" s="13" t="s">
        <v>76</v>
      </c>
      <c r="AW112" s="13" t="s">
        <v>30</v>
      </c>
      <c r="AX112" s="13" t="s">
        <v>68</v>
      </c>
      <c r="AY112" s="233" t="s">
        <v>127</v>
      </c>
    </row>
    <row r="113" s="13" customFormat="1">
      <c r="A113" s="13"/>
      <c r="B113" s="223"/>
      <c r="C113" s="224"/>
      <c r="D113" s="225" t="s">
        <v>138</v>
      </c>
      <c r="E113" s="226" t="s">
        <v>18</v>
      </c>
      <c r="F113" s="227" t="s">
        <v>154</v>
      </c>
      <c r="G113" s="224"/>
      <c r="H113" s="226" t="s">
        <v>18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138</v>
      </c>
      <c r="AU113" s="233" t="s">
        <v>78</v>
      </c>
      <c r="AV113" s="13" t="s">
        <v>76</v>
      </c>
      <c r="AW113" s="13" t="s">
        <v>30</v>
      </c>
      <c r="AX113" s="13" t="s">
        <v>68</v>
      </c>
      <c r="AY113" s="233" t="s">
        <v>127</v>
      </c>
    </row>
    <row r="114" s="14" customFormat="1">
      <c r="A114" s="14"/>
      <c r="B114" s="234"/>
      <c r="C114" s="235"/>
      <c r="D114" s="225" t="s">
        <v>138</v>
      </c>
      <c r="E114" s="236" t="s">
        <v>18</v>
      </c>
      <c r="F114" s="237" t="s">
        <v>170</v>
      </c>
      <c r="G114" s="235"/>
      <c r="H114" s="238">
        <v>2664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138</v>
      </c>
      <c r="AU114" s="244" t="s">
        <v>78</v>
      </c>
      <c r="AV114" s="14" t="s">
        <v>78</v>
      </c>
      <c r="AW114" s="14" t="s">
        <v>30</v>
      </c>
      <c r="AX114" s="14" t="s">
        <v>68</v>
      </c>
      <c r="AY114" s="244" t="s">
        <v>127</v>
      </c>
    </row>
    <row r="115" s="13" customFormat="1">
      <c r="A115" s="13"/>
      <c r="B115" s="223"/>
      <c r="C115" s="224"/>
      <c r="D115" s="225" t="s">
        <v>138</v>
      </c>
      <c r="E115" s="226" t="s">
        <v>18</v>
      </c>
      <c r="F115" s="227" t="s">
        <v>156</v>
      </c>
      <c r="G115" s="224"/>
      <c r="H115" s="226" t="s">
        <v>18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138</v>
      </c>
      <c r="AU115" s="233" t="s">
        <v>78</v>
      </c>
      <c r="AV115" s="13" t="s">
        <v>76</v>
      </c>
      <c r="AW115" s="13" t="s">
        <v>30</v>
      </c>
      <c r="AX115" s="13" t="s">
        <v>68</v>
      </c>
      <c r="AY115" s="233" t="s">
        <v>127</v>
      </c>
    </row>
    <row r="116" s="14" customFormat="1">
      <c r="A116" s="14"/>
      <c r="B116" s="234"/>
      <c r="C116" s="235"/>
      <c r="D116" s="225" t="s">
        <v>138</v>
      </c>
      <c r="E116" s="236" t="s">
        <v>18</v>
      </c>
      <c r="F116" s="237" t="s">
        <v>171</v>
      </c>
      <c r="G116" s="235"/>
      <c r="H116" s="238">
        <v>231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138</v>
      </c>
      <c r="AU116" s="244" t="s">
        <v>78</v>
      </c>
      <c r="AV116" s="14" t="s">
        <v>78</v>
      </c>
      <c r="AW116" s="14" t="s">
        <v>30</v>
      </c>
      <c r="AX116" s="14" t="s">
        <v>68</v>
      </c>
      <c r="AY116" s="244" t="s">
        <v>127</v>
      </c>
    </row>
    <row r="117" s="13" customFormat="1">
      <c r="A117" s="13"/>
      <c r="B117" s="223"/>
      <c r="C117" s="224"/>
      <c r="D117" s="225" t="s">
        <v>138</v>
      </c>
      <c r="E117" s="226" t="s">
        <v>18</v>
      </c>
      <c r="F117" s="227" t="s">
        <v>158</v>
      </c>
      <c r="G117" s="224"/>
      <c r="H117" s="226" t="s">
        <v>18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138</v>
      </c>
      <c r="AU117" s="233" t="s">
        <v>78</v>
      </c>
      <c r="AV117" s="13" t="s">
        <v>76</v>
      </c>
      <c r="AW117" s="13" t="s">
        <v>30</v>
      </c>
      <c r="AX117" s="13" t="s">
        <v>68</v>
      </c>
      <c r="AY117" s="233" t="s">
        <v>127</v>
      </c>
    </row>
    <row r="118" s="14" customFormat="1">
      <c r="A118" s="14"/>
      <c r="B118" s="234"/>
      <c r="C118" s="235"/>
      <c r="D118" s="225" t="s">
        <v>138</v>
      </c>
      <c r="E118" s="236" t="s">
        <v>18</v>
      </c>
      <c r="F118" s="237" t="s">
        <v>172</v>
      </c>
      <c r="G118" s="235"/>
      <c r="H118" s="238">
        <v>83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138</v>
      </c>
      <c r="AU118" s="244" t="s">
        <v>78</v>
      </c>
      <c r="AV118" s="14" t="s">
        <v>78</v>
      </c>
      <c r="AW118" s="14" t="s">
        <v>30</v>
      </c>
      <c r="AX118" s="14" t="s">
        <v>68</v>
      </c>
      <c r="AY118" s="244" t="s">
        <v>127</v>
      </c>
    </row>
    <row r="119" s="15" customFormat="1">
      <c r="A119" s="15"/>
      <c r="B119" s="245"/>
      <c r="C119" s="246"/>
      <c r="D119" s="225" t="s">
        <v>138</v>
      </c>
      <c r="E119" s="247" t="s">
        <v>18</v>
      </c>
      <c r="F119" s="248" t="s">
        <v>142</v>
      </c>
      <c r="G119" s="246"/>
      <c r="H119" s="249">
        <v>2978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138</v>
      </c>
      <c r="AU119" s="255" t="s">
        <v>78</v>
      </c>
      <c r="AV119" s="15" t="s">
        <v>134</v>
      </c>
      <c r="AW119" s="15" t="s">
        <v>30</v>
      </c>
      <c r="AX119" s="15" t="s">
        <v>76</v>
      </c>
      <c r="AY119" s="255" t="s">
        <v>127</v>
      </c>
    </row>
    <row r="120" s="2" customFormat="1" ht="37.8" customHeight="1">
      <c r="A120" s="39"/>
      <c r="B120" s="40"/>
      <c r="C120" s="205" t="s">
        <v>173</v>
      </c>
      <c r="D120" s="205" t="s">
        <v>129</v>
      </c>
      <c r="E120" s="206" t="s">
        <v>174</v>
      </c>
      <c r="F120" s="207" t="s">
        <v>175</v>
      </c>
      <c r="G120" s="208" t="s">
        <v>150</v>
      </c>
      <c r="H120" s="209">
        <v>2664</v>
      </c>
      <c r="I120" s="210"/>
      <c r="J120" s="211">
        <f>ROUND(I120*H120,2)</f>
        <v>0</v>
      </c>
      <c r="K120" s="207" t="s">
        <v>133</v>
      </c>
      <c r="L120" s="45"/>
      <c r="M120" s="212" t="s">
        <v>18</v>
      </c>
      <c r="N120" s="213" t="s">
        <v>39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134</v>
      </c>
      <c r="AT120" s="216" t="s">
        <v>129</v>
      </c>
      <c r="AU120" s="216" t="s">
        <v>78</v>
      </c>
      <c r="AY120" s="18" t="s">
        <v>127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76</v>
      </c>
      <c r="BK120" s="217">
        <f>ROUND(I120*H120,2)</f>
        <v>0</v>
      </c>
      <c r="BL120" s="18" t="s">
        <v>134</v>
      </c>
      <c r="BM120" s="216" t="s">
        <v>176</v>
      </c>
    </row>
    <row r="121" s="2" customFormat="1">
      <c r="A121" s="39"/>
      <c r="B121" s="40"/>
      <c r="C121" s="41"/>
      <c r="D121" s="218" t="s">
        <v>136</v>
      </c>
      <c r="E121" s="41"/>
      <c r="F121" s="219" t="s">
        <v>177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78</v>
      </c>
    </row>
    <row r="122" s="13" customFormat="1">
      <c r="A122" s="13"/>
      <c r="B122" s="223"/>
      <c r="C122" s="224"/>
      <c r="D122" s="225" t="s">
        <v>138</v>
      </c>
      <c r="E122" s="226" t="s">
        <v>18</v>
      </c>
      <c r="F122" s="227" t="s">
        <v>178</v>
      </c>
      <c r="G122" s="224"/>
      <c r="H122" s="226" t="s">
        <v>18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138</v>
      </c>
      <c r="AU122" s="233" t="s">
        <v>78</v>
      </c>
      <c r="AV122" s="13" t="s">
        <v>76</v>
      </c>
      <c r="AW122" s="13" t="s">
        <v>30</v>
      </c>
      <c r="AX122" s="13" t="s">
        <v>68</v>
      </c>
      <c r="AY122" s="233" t="s">
        <v>127</v>
      </c>
    </row>
    <row r="123" s="14" customFormat="1">
      <c r="A123" s="14"/>
      <c r="B123" s="234"/>
      <c r="C123" s="235"/>
      <c r="D123" s="225" t="s">
        <v>138</v>
      </c>
      <c r="E123" s="236" t="s">
        <v>18</v>
      </c>
      <c r="F123" s="237" t="s">
        <v>170</v>
      </c>
      <c r="G123" s="235"/>
      <c r="H123" s="238">
        <v>2664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138</v>
      </c>
      <c r="AU123" s="244" t="s">
        <v>78</v>
      </c>
      <c r="AV123" s="14" t="s">
        <v>78</v>
      </c>
      <c r="AW123" s="14" t="s">
        <v>30</v>
      </c>
      <c r="AX123" s="14" t="s">
        <v>68</v>
      </c>
      <c r="AY123" s="244" t="s">
        <v>127</v>
      </c>
    </row>
    <row r="124" s="15" customFormat="1">
      <c r="A124" s="15"/>
      <c r="B124" s="245"/>
      <c r="C124" s="246"/>
      <c r="D124" s="225" t="s">
        <v>138</v>
      </c>
      <c r="E124" s="247" t="s">
        <v>18</v>
      </c>
      <c r="F124" s="248" t="s">
        <v>142</v>
      </c>
      <c r="G124" s="246"/>
      <c r="H124" s="249">
        <v>2664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138</v>
      </c>
      <c r="AU124" s="255" t="s">
        <v>78</v>
      </c>
      <c r="AV124" s="15" t="s">
        <v>134</v>
      </c>
      <c r="AW124" s="15" t="s">
        <v>30</v>
      </c>
      <c r="AX124" s="15" t="s">
        <v>76</v>
      </c>
      <c r="AY124" s="255" t="s">
        <v>127</v>
      </c>
    </row>
    <row r="125" s="2" customFormat="1" ht="37.8" customHeight="1">
      <c r="A125" s="39"/>
      <c r="B125" s="40"/>
      <c r="C125" s="205" t="s">
        <v>179</v>
      </c>
      <c r="D125" s="205" t="s">
        <v>129</v>
      </c>
      <c r="E125" s="206" t="s">
        <v>180</v>
      </c>
      <c r="F125" s="207" t="s">
        <v>181</v>
      </c>
      <c r="G125" s="208" t="s">
        <v>150</v>
      </c>
      <c r="H125" s="209">
        <v>2703</v>
      </c>
      <c r="I125" s="210"/>
      <c r="J125" s="211">
        <f>ROUND(I125*H125,2)</f>
        <v>0</v>
      </c>
      <c r="K125" s="207" t="s">
        <v>133</v>
      </c>
      <c r="L125" s="45"/>
      <c r="M125" s="212" t="s">
        <v>18</v>
      </c>
      <c r="N125" s="213" t="s">
        <v>39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134</v>
      </c>
      <c r="AT125" s="216" t="s">
        <v>129</v>
      </c>
      <c r="AU125" s="216" t="s">
        <v>78</v>
      </c>
      <c r="AY125" s="18" t="s">
        <v>127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76</v>
      </c>
      <c r="BK125" s="217">
        <f>ROUND(I125*H125,2)</f>
        <v>0</v>
      </c>
      <c r="BL125" s="18" t="s">
        <v>134</v>
      </c>
      <c r="BM125" s="216" t="s">
        <v>182</v>
      </c>
    </row>
    <row r="126" s="2" customFormat="1">
      <c r="A126" s="39"/>
      <c r="B126" s="40"/>
      <c r="C126" s="41"/>
      <c r="D126" s="218" t="s">
        <v>136</v>
      </c>
      <c r="E126" s="41"/>
      <c r="F126" s="219" t="s">
        <v>183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136</v>
      </c>
      <c r="AU126" s="18" t="s">
        <v>78</v>
      </c>
    </row>
    <row r="127" s="13" customFormat="1">
      <c r="A127" s="13"/>
      <c r="B127" s="223"/>
      <c r="C127" s="224"/>
      <c r="D127" s="225" t="s">
        <v>138</v>
      </c>
      <c r="E127" s="226" t="s">
        <v>18</v>
      </c>
      <c r="F127" s="227" t="s">
        <v>184</v>
      </c>
      <c r="G127" s="224"/>
      <c r="H127" s="226" t="s">
        <v>18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138</v>
      </c>
      <c r="AU127" s="233" t="s">
        <v>78</v>
      </c>
      <c r="AV127" s="13" t="s">
        <v>76</v>
      </c>
      <c r="AW127" s="13" t="s">
        <v>30</v>
      </c>
      <c r="AX127" s="13" t="s">
        <v>68</v>
      </c>
      <c r="AY127" s="233" t="s">
        <v>127</v>
      </c>
    </row>
    <row r="128" s="13" customFormat="1">
      <c r="A128" s="13"/>
      <c r="B128" s="223"/>
      <c r="C128" s="224"/>
      <c r="D128" s="225" t="s">
        <v>138</v>
      </c>
      <c r="E128" s="226" t="s">
        <v>18</v>
      </c>
      <c r="F128" s="227" t="s">
        <v>185</v>
      </c>
      <c r="G128" s="224"/>
      <c r="H128" s="226" t="s">
        <v>18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138</v>
      </c>
      <c r="AU128" s="233" t="s">
        <v>78</v>
      </c>
      <c r="AV128" s="13" t="s">
        <v>76</v>
      </c>
      <c r="AW128" s="13" t="s">
        <v>30</v>
      </c>
      <c r="AX128" s="13" t="s">
        <v>68</v>
      </c>
      <c r="AY128" s="233" t="s">
        <v>127</v>
      </c>
    </row>
    <row r="129" s="14" customFormat="1">
      <c r="A129" s="14"/>
      <c r="B129" s="234"/>
      <c r="C129" s="235"/>
      <c r="D129" s="225" t="s">
        <v>138</v>
      </c>
      <c r="E129" s="236" t="s">
        <v>18</v>
      </c>
      <c r="F129" s="237" t="s">
        <v>186</v>
      </c>
      <c r="G129" s="235"/>
      <c r="H129" s="238">
        <v>2389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138</v>
      </c>
      <c r="AU129" s="244" t="s">
        <v>78</v>
      </c>
      <c r="AV129" s="14" t="s">
        <v>78</v>
      </c>
      <c r="AW129" s="14" t="s">
        <v>30</v>
      </c>
      <c r="AX129" s="14" t="s">
        <v>68</v>
      </c>
      <c r="AY129" s="244" t="s">
        <v>127</v>
      </c>
    </row>
    <row r="130" s="13" customFormat="1">
      <c r="A130" s="13"/>
      <c r="B130" s="223"/>
      <c r="C130" s="224"/>
      <c r="D130" s="225" t="s">
        <v>138</v>
      </c>
      <c r="E130" s="226" t="s">
        <v>18</v>
      </c>
      <c r="F130" s="227" t="s">
        <v>187</v>
      </c>
      <c r="G130" s="224"/>
      <c r="H130" s="226" t="s">
        <v>18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138</v>
      </c>
      <c r="AU130" s="233" t="s">
        <v>78</v>
      </c>
      <c r="AV130" s="13" t="s">
        <v>76</v>
      </c>
      <c r="AW130" s="13" t="s">
        <v>30</v>
      </c>
      <c r="AX130" s="13" t="s">
        <v>68</v>
      </c>
      <c r="AY130" s="233" t="s">
        <v>127</v>
      </c>
    </row>
    <row r="131" s="14" customFormat="1">
      <c r="A131" s="14"/>
      <c r="B131" s="234"/>
      <c r="C131" s="235"/>
      <c r="D131" s="225" t="s">
        <v>138</v>
      </c>
      <c r="E131" s="236" t="s">
        <v>18</v>
      </c>
      <c r="F131" s="237" t="s">
        <v>188</v>
      </c>
      <c r="G131" s="235"/>
      <c r="H131" s="238">
        <v>314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138</v>
      </c>
      <c r="AU131" s="244" t="s">
        <v>78</v>
      </c>
      <c r="AV131" s="14" t="s">
        <v>78</v>
      </c>
      <c r="AW131" s="14" t="s">
        <v>30</v>
      </c>
      <c r="AX131" s="14" t="s">
        <v>68</v>
      </c>
      <c r="AY131" s="244" t="s">
        <v>127</v>
      </c>
    </row>
    <row r="132" s="15" customFormat="1">
      <c r="A132" s="15"/>
      <c r="B132" s="245"/>
      <c r="C132" s="246"/>
      <c r="D132" s="225" t="s">
        <v>138</v>
      </c>
      <c r="E132" s="247" t="s">
        <v>18</v>
      </c>
      <c r="F132" s="248" t="s">
        <v>142</v>
      </c>
      <c r="G132" s="246"/>
      <c r="H132" s="249">
        <v>2703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138</v>
      </c>
      <c r="AU132" s="255" t="s">
        <v>78</v>
      </c>
      <c r="AV132" s="15" t="s">
        <v>134</v>
      </c>
      <c r="AW132" s="15" t="s">
        <v>30</v>
      </c>
      <c r="AX132" s="15" t="s">
        <v>76</v>
      </c>
      <c r="AY132" s="255" t="s">
        <v>127</v>
      </c>
    </row>
    <row r="133" s="2" customFormat="1" ht="24.15" customHeight="1">
      <c r="A133" s="39"/>
      <c r="B133" s="40"/>
      <c r="C133" s="205" t="s">
        <v>189</v>
      </c>
      <c r="D133" s="205" t="s">
        <v>129</v>
      </c>
      <c r="E133" s="206" t="s">
        <v>190</v>
      </c>
      <c r="F133" s="207" t="s">
        <v>191</v>
      </c>
      <c r="G133" s="208" t="s">
        <v>150</v>
      </c>
      <c r="H133" s="209">
        <v>2978</v>
      </c>
      <c r="I133" s="210"/>
      <c r="J133" s="211">
        <f>ROUND(I133*H133,2)</f>
        <v>0</v>
      </c>
      <c r="K133" s="207" t="s">
        <v>133</v>
      </c>
      <c r="L133" s="45"/>
      <c r="M133" s="212" t="s">
        <v>18</v>
      </c>
      <c r="N133" s="213" t="s">
        <v>39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134</v>
      </c>
      <c r="AT133" s="216" t="s">
        <v>129</v>
      </c>
      <c r="AU133" s="216" t="s">
        <v>78</v>
      </c>
      <c r="AY133" s="18" t="s">
        <v>127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76</v>
      </c>
      <c r="BK133" s="217">
        <f>ROUND(I133*H133,2)</f>
        <v>0</v>
      </c>
      <c r="BL133" s="18" t="s">
        <v>134</v>
      </c>
      <c r="BM133" s="216" t="s">
        <v>192</v>
      </c>
    </row>
    <row r="134" s="2" customFormat="1">
      <c r="A134" s="39"/>
      <c r="B134" s="40"/>
      <c r="C134" s="41"/>
      <c r="D134" s="218" t="s">
        <v>136</v>
      </c>
      <c r="E134" s="41"/>
      <c r="F134" s="219" t="s">
        <v>193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136</v>
      </c>
      <c r="AU134" s="18" t="s">
        <v>78</v>
      </c>
    </row>
    <row r="135" s="13" customFormat="1">
      <c r="A135" s="13"/>
      <c r="B135" s="223"/>
      <c r="C135" s="224"/>
      <c r="D135" s="225" t="s">
        <v>138</v>
      </c>
      <c r="E135" s="226" t="s">
        <v>18</v>
      </c>
      <c r="F135" s="227" t="s">
        <v>194</v>
      </c>
      <c r="G135" s="224"/>
      <c r="H135" s="226" t="s">
        <v>18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138</v>
      </c>
      <c r="AU135" s="233" t="s">
        <v>78</v>
      </c>
      <c r="AV135" s="13" t="s">
        <v>76</v>
      </c>
      <c r="AW135" s="13" t="s">
        <v>30</v>
      </c>
      <c r="AX135" s="13" t="s">
        <v>68</v>
      </c>
      <c r="AY135" s="233" t="s">
        <v>127</v>
      </c>
    </row>
    <row r="136" s="14" customFormat="1">
      <c r="A136" s="14"/>
      <c r="B136" s="234"/>
      <c r="C136" s="235"/>
      <c r="D136" s="225" t="s">
        <v>138</v>
      </c>
      <c r="E136" s="236" t="s">
        <v>18</v>
      </c>
      <c r="F136" s="237" t="s">
        <v>195</v>
      </c>
      <c r="G136" s="235"/>
      <c r="H136" s="238">
        <v>2978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138</v>
      </c>
      <c r="AU136" s="244" t="s">
        <v>78</v>
      </c>
      <c r="AV136" s="14" t="s">
        <v>78</v>
      </c>
      <c r="AW136" s="14" t="s">
        <v>30</v>
      </c>
      <c r="AX136" s="14" t="s">
        <v>68</v>
      </c>
      <c r="AY136" s="244" t="s">
        <v>127</v>
      </c>
    </row>
    <row r="137" s="15" customFormat="1">
      <c r="A137" s="15"/>
      <c r="B137" s="245"/>
      <c r="C137" s="246"/>
      <c r="D137" s="225" t="s">
        <v>138</v>
      </c>
      <c r="E137" s="247" t="s">
        <v>18</v>
      </c>
      <c r="F137" s="248" t="s">
        <v>142</v>
      </c>
      <c r="G137" s="246"/>
      <c r="H137" s="249">
        <v>2978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5" t="s">
        <v>138</v>
      </c>
      <c r="AU137" s="255" t="s">
        <v>78</v>
      </c>
      <c r="AV137" s="15" t="s">
        <v>134</v>
      </c>
      <c r="AW137" s="15" t="s">
        <v>30</v>
      </c>
      <c r="AX137" s="15" t="s">
        <v>76</v>
      </c>
      <c r="AY137" s="255" t="s">
        <v>127</v>
      </c>
    </row>
    <row r="138" s="2" customFormat="1" ht="16.5" customHeight="1">
      <c r="A138" s="39"/>
      <c r="B138" s="40"/>
      <c r="C138" s="205" t="s">
        <v>196</v>
      </c>
      <c r="D138" s="205" t="s">
        <v>129</v>
      </c>
      <c r="E138" s="206" t="s">
        <v>197</v>
      </c>
      <c r="F138" s="207" t="s">
        <v>198</v>
      </c>
      <c r="G138" s="208" t="s">
        <v>132</v>
      </c>
      <c r="H138" s="209">
        <v>23890</v>
      </c>
      <c r="I138" s="210"/>
      <c r="J138" s="211">
        <f>ROUND(I138*H138,2)</f>
        <v>0</v>
      </c>
      <c r="K138" s="207" t="s">
        <v>133</v>
      </c>
      <c r="L138" s="45"/>
      <c r="M138" s="212" t="s">
        <v>18</v>
      </c>
      <c r="N138" s="213" t="s">
        <v>39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134</v>
      </c>
      <c r="AT138" s="216" t="s">
        <v>129</v>
      </c>
      <c r="AU138" s="216" t="s">
        <v>78</v>
      </c>
      <c r="AY138" s="18" t="s">
        <v>127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76</v>
      </c>
      <c r="BK138" s="217">
        <f>ROUND(I138*H138,2)</f>
        <v>0</v>
      </c>
      <c r="BL138" s="18" t="s">
        <v>134</v>
      </c>
      <c r="BM138" s="216" t="s">
        <v>199</v>
      </c>
    </row>
    <row r="139" s="2" customFormat="1">
      <c r="A139" s="39"/>
      <c r="B139" s="40"/>
      <c r="C139" s="41"/>
      <c r="D139" s="218" t="s">
        <v>136</v>
      </c>
      <c r="E139" s="41"/>
      <c r="F139" s="219" t="s">
        <v>200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78</v>
      </c>
    </row>
    <row r="140" s="13" customFormat="1">
      <c r="A140" s="13"/>
      <c r="B140" s="223"/>
      <c r="C140" s="224"/>
      <c r="D140" s="225" t="s">
        <v>138</v>
      </c>
      <c r="E140" s="226" t="s">
        <v>18</v>
      </c>
      <c r="F140" s="227" t="s">
        <v>201</v>
      </c>
      <c r="G140" s="224"/>
      <c r="H140" s="226" t="s">
        <v>18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138</v>
      </c>
      <c r="AU140" s="233" t="s">
        <v>78</v>
      </c>
      <c r="AV140" s="13" t="s">
        <v>76</v>
      </c>
      <c r="AW140" s="13" t="s">
        <v>30</v>
      </c>
      <c r="AX140" s="13" t="s">
        <v>68</v>
      </c>
      <c r="AY140" s="233" t="s">
        <v>127</v>
      </c>
    </row>
    <row r="141" s="14" customFormat="1">
      <c r="A141" s="14"/>
      <c r="B141" s="234"/>
      <c r="C141" s="235"/>
      <c r="D141" s="225" t="s">
        <v>138</v>
      </c>
      <c r="E141" s="236" t="s">
        <v>18</v>
      </c>
      <c r="F141" s="237" t="s">
        <v>202</v>
      </c>
      <c r="G141" s="235"/>
      <c r="H141" s="238">
        <v>23890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138</v>
      </c>
      <c r="AU141" s="244" t="s">
        <v>78</v>
      </c>
      <c r="AV141" s="14" t="s">
        <v>78</v>
      </c>
      <c r="AW141" s="14" t="s">
        <v>30</v>
      </c>
      <c r="AX141" s="14" t="s">
        <v>68</v>
      </c>
      <c r="AY141" s="244" t="s">
        <v>127</v>
      </c>
    </row>
    <row r="142" s="15" customFormat="1">
      <c r="A142" s="15"/>
      <c r="B142" s="245"/>
      <c r="C142" s="246"/>
      <c r="D142" s="225" t="s">
        <v>138</v>
      </c>
      <c r="E142" s="247" t="s">
        <v>18</v>
      </c>
      <c r="F142" s="248" t="s">
        <v>142</v>
      </c>
      <c r="G142" s="246"/>
      <c r="H142" s="249">
        <v>23890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138</v>
      </c>
      <c r="AU142" s="255" t="s">
        <v>78</v>
      </c>
      <c r="AV142" s="15" t="s">
        <v>134</v>
      </c>
      <c r="AW142" s="15" t="s">
        <v>30</v>
      </c>
      <c r="AX142" s="15" t="s">
        <v>76</v>
      </c>
      <c r="AY142" s="255" t="s">
        <v>127</v>
      </c>
    </row>
    <row r="143" s="2" customFormat="1" ht="24.15" customHeight="1">
      <c r="A143" s="39"/>
      <c r="B143" s="40"/>
      <c r="C143" s="205" t="s">
        <v>203</v>
      </c>
      <c r="D143" s="205" t="s">
        <v>129</v>
      </c>
      <c r="E143" s="206" t="s">
        <v>204</v>
      </c>
      <c r="F143" s="207" t="s">
        <v>205</v>
      </c>
      <c r="G143" s="208" t="s">
        <v>132</v>
      </c>
      <c r="H143" s="209">
        <v>2985</v>
      </c>
      <c r="I143" s="210"/>
      <c r="J143" s="211">
        <f>ROUND(I143*H143,2)</f>
        <v>0</v>
      </c>
      <c r="K143" s="207" t="s">
        <v>133</v>
      </c>
      <c r="L143" s="45"/>
      <c r="M143" s="212" t="s">
        <v>18</v>
      </c>
      <c r="N143" s="213" t="s">
        <v>39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134</v>
      </c>
      <c r="AT143" s="216" t="s">
        <v>129</v>
      </c>
      <c r="AU143" s="216" t="s">
        <v>78</v>
      </c>
      <c r="AY143" s="18" t="s">
        <v>127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76</v>
      </c>
      <c r="BK143" s="217">
        <f>ROUND(I143*H143,2)</f>
        <v>0</v>
      </c>
      <c r="BL143" s="18" t="s">
        <v>134</v>
      </c>
      <c r="BM143" s="216" t="s">
        <v>206</v>
      </c>
    </row>
    <row r="144" s="2" customFormat="1">
      <c r="A144" s="39"/>
      <c r="B144" s="40"/>
      <c r="C144" s="41"/>
      <c r="D144" s="218" t="s">
        <v>136</v>
      </c>
      <c r="E144" s="41"/>
      <c r="F144" s="219" t="s">
        <v>207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136</v>
      </c>
      <c r="AU144" s="18" t="s">
        <v>78</v>
      </c>
    </row>
    <row r="145" s="13" customFormat="1">
      <c r="A145" s="13"/>
      <c r="B145" s="223"/>
      <c r="C145" s="224"/>
      <c r="D145" s="225" t="s">
        <v>138</v>
      </c>
      <c r="E145" s="226" t="s">
        <v>18</v>
      </c>
      <c r="F145" s="227" t="s">
        <v>208</v>
      </c>
      <c r="G145" s="224"/>
      <c r="H145" s="226" t="s">
        <v>18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138</v>
      </c>
      <c r="AU145" s="233" t="s">
        <v>78</v>
      </c>
      <c r="AV145" s="13" t="s">
        <v>76</v>
      </c>
      <c r="AW145" s="13" t="s">
        <v>30</v>
      </c>
      <c r="AX145" s="13" t="s">
        <v>68</v>
      </c>
      <c r="AY145" s="233" t="s">
        <v>127</v>
      </c>
    </row>
    <row r="146" s="13" customFormat="1">
      <c r="A146" s="13"/>
      <c r="B146" s="223"/>
      <c r="C146" s="224"/>
      <c r="D146" s="225" t="s">
        <v>138</v>
      </c>
      <c r="E146" s="226" t="s">
        <v>18</v>
      </c>
      <c r="F146" s="227" t="s">
        <v>209</v>
      </c>
      <c r="G146" s="224"/>
      <c r="H146" s="226" t="s">
        <v>18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138</v>
      </c>
      <c r="AU146" s="233" t="s">
        <v>78</v>
      </c>
      <c r="AV146" s="13" t="s">
        <v>76</v>
      </c>
      <c r="AW146" s="13" t="s">
        <v>30</v>
      </c>
      <c r="AX146" s="13" t="s">
        <v>68</v>
      </c>
      <c r="AY146" s="233" t="s">
        <v>127</v>
      </c>
    </row>
    <row r="147" s="14" customFormat="1">
      <c r="A147" s="14"/>
      <c r="B147" s="234"/>
      <c r="C147" s="235"/>
      <c r="D147" s="225" t="s">
        <v>138</v>
      </c>
      <c r="E147" s="236" t="s">
        <v>18</v>
      </c>
      <c r="F147" s="237" t="s">
        <v>210</v>
      </c>
      <c r="G147" s="235"/>
      <c r="H147" s="238">
        <v>1472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138</v>
      </c>
      <c r="AU147" s="244" t="s">
        <v>78</v>
      </c>
      <c r="AV147" s="14" t="s">
        <v>78</v>
      </c>
      <c r="AW147" s="14" t="s">
        <v>30</v>
      </c>
      <c r="AX147" s="14" t="s">
        <v>68</v>
      </c>
      <c r="AY147" s="244" t="s">
        <v>127</v>
      </c>
    </row>
    <row r="148" s="13" customFormat="1">
      <c r="A148" s="13"/>
      <c r="B148" s="223"/>
      <c r="C148" s="224"/>
      <c r="D148" s="225" t="s">
        <v>138</v>
      </c>
      <c r="E148" s="226" t="s">
        <v>18</v>
      </c>
      <c r="F148" s="227" t="s">
        <v>211</v>
      </c>
      <c r="G148" s="224"/>
      <c r="H148" s="226" t="s">
        <v>18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138</v>
      </c>
      <c r="AU148" s="233" t="s">
        <v>78</v>
      </c>
      <c r="AV148" s="13" t="s">
        <v>76</v>
      </c>
      <c r="AW148" s="13" t="s">
        <v>30</v>
      </c>
      <c r="AX148" s="13" t="s">
        <v>68</v>
      </c>
      <c r="AY148" s="233" t="s">
        <v>127</v>
      </c>
    </row>
    <row r="149" s="14" customFormat="1">
      <c r="A149" s="14"/>
      <c r="B149" s="234"/>
      <c r="C149" s="235"/>
      <c r="D149" s="225" t="s">
        <v>138</v>
      </c>
      <c r="E149" s="236" t="s">
        <v>18</v>
      </c>
      <c r="F149" s="237" t="s">
        <v>212</v>
      </c>
      <c r="G149" s="235"/>
      <c r="H149" s="238">
        <v>1513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138</v>
      </c>
      <c r="AU149" s="244" t="s">
        <v>78</v>
      </c>
      <c r="AV149" s="14" t="s">
        <v>78</v>
      </c>
      <c r="AW149" s="14" t="s">
        <v>30</v>
      </c>
      <c r="AX149" s="14" t="s">
        <v>68</v>
      </c>
      <c r="AY149" s="244" t="s">
        <v>127</v>
      </c>
    </row>
    <row r="150" s="15" customFormat="1">
      <c r="A150" s="15"/>
      <c r="B150" s="245"/>
      <c r="C150" s="246"/>
      <c r="D150" s="225" t="s">
        <v>138</v>
      </c>
      <c r="E150" s="247" t="s">
        <v>18</v>
      </c>
      <c r="F150" s="248" t="s">
        <v>142</v>
      </c>
      <c r="G150" s="246"/>
      <c r="H150" s="249">
        <v>2985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138</v>
      </c>
      <c r="AU150" s="255" t="s">
        <v>78</v>
      </c>
      <c r="AV150" s="15" t="s">
        <v>134</v>
      </c>
      <c r="AW150" s="15" t="s">
        <v>30</v>
      </c>
      <c r="AX150" s="15" t="s">
        <v>76</v>
      </c>
      <c r="AY150" s="255" t="s">
        <v>127</v>
      </c>
    </row>
    <row r="151" s="2" customFormat="1" ht="24.15" customHeight="1">
      <c r="A151" s="39"/>
      <c r="B151" s="40"/>
      <c r="C151" s="205" t="s">
        <v>213</v>
      </c>
      <c r="D151" s="205" t="s">
        <v>129</v>
      </c>
      <c r="E151" s="206" t="s">
        <v>214</v>
      </c>
      <c r="F151" s="207" t="s">
        <v>215</v>
      </c>
      <c r="G151" s="208" t="s">
        <v>150</v>
      </c>
      <c r="H151" s="209">
        <v>0.20000000000000001</v>
      </c>
      <c r="I151" s="210"/>
      <c r="J151" s="211">
        <f>ROUND(I151*H151,2)</f>
        <v>0</v>
      </c>
      <c r="K151" s="207" t="s">
        <v>133</v>
      </c>
      <c r="L151" s="45"/>
      <c r="M151" s="212" t="s">
        <v>18</v>
      </c>
      <c r="N151" s="213" t="s">
        <v>39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1.8</v>
      </c>
      <c r="T151" s="215">
        <f>S151*H151</f>
        <v>0.36000000000000004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134</v>
      </c>
      <c r="AT151" s="216" t="s">
        <v>129</v>
      </c>
      <c r="AU151" s="216" t="s">
        <v>78</v>
      </c>
      <c r="AY151" s="18" t="s">
        <v>127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76</v>
      </c>
      <c r="BK151" s="217">
        <f>ROUND(I151*H151,2)</f>
        <v>0</v>
      </c>
      <c r="BL151" s="18" t="s">
        <v>134</v>
      </c>
      <c r="BM151" s="216" t="s">
        <v>216</v>
      </c>
    </row>
    <row r="152" s="2" customFormat="1">
      <c r="A152" s="39"/>
      <c r="B152" s="40"/>
      <c r="C152" s="41"/>
      <c r="D152" s="218" t="s">
        <v>136</v>
      </c>
      <c r="E152" s="41"/>
      <c r="F152" s="219" t="s">
        <v>217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78</v>
      </c>
    </row>
    <row r="153" s="13" customFormat="1">
      <c r="A153" s="13"/>
      <c r="B153" s="223"/>
      <c r="C153" s="224"/>
      <c r="D153" s="225" t="s">
        <v>138</v>
      </c>
      <c r="E153" s="226" t="s">
        <v>18</v>
      </c>
      <c r="F153" s="227" t="s">
        <v>218</v>
      </c>
      <c r="G153" s="224"/>
      <c r="H153" s="226" t="s">
        <v>18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138</v>
      </c>
      <c r="AU153" s="233" t="s">
        <v>78</v>
      </c>
      <c r="AV153" s="13" t="s">
        <v>76</v>
      </c>
      <c r="AW153" s="13" t="s">
        <v>30</v>
      </c>
      <c r="AX153" s="13" t="s">
        <v>68</v>
      </c>
      <c r="AY153" s="233" t="s">
        <v>127</v>
      </c>
    </row>
    <row r="154" s="14" customFormat="1">
      <c r="A154" s="14"/>
      <c r="B154" s="234"/>
      <c r="C154" s="235"/>
      <c r="D154" s="225" t="s">
        <v>138</v>
      </c>
      <c r="E154" s="236" t="s">
        <v>18</v>
      </c>
      <c r="F154" s="237" t="s">
        <v>219</v>
      </c>
      <c r="G154" s="235"/>
      <c r="H154" s="238">
        <v>0.20000000000000001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138</v>
      </c>
      <c r="AU154" s="244" t="s">
        <v>78</v>
      </c>
      <c r="AV154" s="14" t="s">
        <v>78</v>
      </c>
      <c r="AW154" s="14" t="s">
        <v>30</v>
      </c>
      <c r="AX154" s="14" t="s">
        <v>76</v>
      </c>
      <c r="AY154" s="244" t="s">
        <v>127</v>
      </c>
    </row>
    <row r="155" s="2" customFormat="1" ht="16.5" customHeight="1">
      <c r="A155" s="39"/>
      <c r="B155" s="40"/>
      <c r="C155" s="205" t="s">
        <v>220</v>
      </c>
      <c r="D155" s="205" t="s">
        <v>129</v>
      </c>
      <c r="E155" s="206" t="s">
        <v>221</v>
      </c>
      <c r="F155" s="207" t="s">
        <v>222</v>
      </c>
      <c r="G155" s="208" t="s">
        <v>223</v>
      </c>
      <c r="H155" s="209">
        <v>1</v>
      </c>
      <c r="I155" s="210"/>
      <c r="J155" s="211">
        <f>ROUND(I155*H155,2)</f>
        <v>0</v>
      </c>
      <c r="K155" s="207" t="s">
        <v>133</v>
      </c>
      <c r="L155" s="45"/>
      <c r="M155" s="212" t="s">
        <v>18</v>
      </c>
      <c r="N155" s="213" t="s">
        <v>39</v>
      </c>
      <c r="O155" s="85"/>
      <c r="P155" s="214">
        <f>O155*H155</f>
        <v>0</v>
      </c>
      <c r="Q155" s="214">
        <v>0.15970000000000001</v>
      </c>
      <c r="R155" s="214">
        <f>Q155*H155</f>
        <v>0.15970000000000001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134</v>
      </c>
      <c r="AT155" s="216" t="s">
        <v>129</v>
      </c>
      <c r="AU155" s="216" t="s">
        <v>78</v>
      </c>
      <c r="AY155" s="18" t="s">
        <v>127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76</v>
      </c>
      <c r="BK155" s="217">
        <f>ROUND(I155*H155,2)</f>
        <v>0</v>
      </c>
      <c r="BL155" s="18" t="s">
        <v>134</v>
      </c>
      <c r="BM155" s="216" t="s">
        <v>224</v>
      </c>
    </row>
    <row r="156" s="2" customFormat="1">
      <c r="A156" s="39"/>
      <c r="B156" s="40"/>
      <c r="C156" s="41"/>
      <c r="D156" s="218" t="s">
        <v>136</v>
      </c>
      <c r="E156" s="41"/>
      <c r="F156" s="219" t="s">
        <v>225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78</v>
      </c>
    </row>
    <row r="157" s="13" customFormat="1">
      <c r="A157" s="13"/>
      <c r="B157" s="223"/>
      <c r="C157" s="224"/>
      <c r="D157" s="225" t="s">
        <v>138</v>
      </c>
      <c r="E157" s="226" t="s">
        <v>18</v>
      </c>
      <c r="F157" s="227" t="s">
        <v>226</v>
      </c>
      <c r="G157" s="224"/>
      <c r="H157" s="226" t="s">
        <v>18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138</v>
      </c>
      <c r="AU157" s="233" t="s">
        <v>78</v>
      </c>
      <c r="AV157" s="13" t="s">
        <v>76</v>
      </c>
      <c r="AW157" s="13" t="s">
        <v>30</v>
      </c>
      <c r="AX157" s="13" t="s">
        <v>68</v>
      </c>
      <c r="AY157" s="233" t="s">
        <v>127</v>
      </c>
    </row>
    <row r="158" s="13" customFormat="1">
      <c r="A158" s="13"/>
      <c r="B158" s="223"/>
      <c r="C158" s="224"/>
      <c r="D158" s="225" t="s">
        <v>138</v>
      </c>
      <c r="E158" s="226" t="s">
        <v>18</v>
      </c>
      <c r="F158" s="227" t="s">
        <v>227</v>
      </c>
      <c r="G158" s="224"/>
      <c r="H158" s="226" t="s">
        <v>18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138</v>
      </c>
      <c r="AU158" s="233" t="s">
        <v>78</v>
      </c>
      <c r="AV158" s="13" t="s">
        <v>76</v>
      </c>
      <c r="AW158" s="13" t="s">
        <v>30</v>
      </c>
      <c r="AX158" s="13" t="s">
        <v>68</v>
      </c>
      <c r="AY158" s="233" t="s">
        <v>127</v>
      </c>
    </row>
    <row r="159" s="14" customFormat="1">
      <c r="A159" s="14"/>
      <c r="B159" s="234"/>
      <c r="C159" s="235"/>
      <c r="D159" s="225" t="s">
        <v>138</v>
      </c>
      <c r="E159" s="236" t="s">
        <v>18</v>
      </c>
      <c r="F159" s="237" t="s">
        <v>76</v>
      </c>
      <c r="G159" s="235"/>
      <c r="H159" s="238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138</v>
      </c>
      <c r="AU159" s="244" t="s">
        <v>78</v>
      </c>
      <c r="AV159" s="14" t="s">
        <v>78</v>
      </c>
      <c r="AW159" s="14" t="s">
        <v>30</v>
      </c>
      <c r="AX159" s="14" t="s">
        <v>76</v>
      </c>
      <c r="AY159" s="244" t="s">
        <v>127</v>
      </c>
    </row>
    <row r="160" s="2" customFormat="1" ht="21.75" customHeight="1">
      <c r="A160" s="39"/>
      <c r="B160" s="40"/>
      <c r="C160" s="205" t="s">
        <v>228</v>
      </c>
      <c r="D160" s="205" t="s">
        <v>129</v>
      </c>
      <c r="E160" s="206" t="s">
        <v>229</v>
      </c>
      <c r="F160" s="207" t="s">
        <v>230</v>
      </c>
      <c r="G160" s="208" t="s">
        <v>18</v>
      </c>
      <c r="H160" s="209">
        <v>0.16</v>
      </c>
      <c r="I160" s="210"/>
      <c r="J160" s="211">
        <f>ROUND(I160*H160,2)</f>
        <v>0</v>
      </c>
      <c r="K160" s="207" t="s">
        <v>133</v>
      </c>
      <c r="L160" s="45"/>
      <c r="M160" s="212" t="s">
        <v>18</v>
      </c>
      <c r="N160" s="213" t="s">
        <v>39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134</v>
      </c>
      <c r="AT160" s="216" t="s">
        <v>129</v>
      </c>
      <c r="AU160" s="216" t="s">
        <v>78</v>
      </c>
      <c r="AY160" s="18" t="s">
        <v>127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76</v>
      </c>
      <c r="BK160" s="217">
        <f>ROUND(I160*H160,2)</f>
        <v>0</v>
      </c>
      <c r="BL160" s="18" t="s">
        <v>134</v>
      </c>
      <c r="BM160" s="216" t="s">
        <v>231</v>
      </c>
    </row>
    <row r="161" s="2" customFormat="1">
      <c r="A161" s="39"/>
      <c r="B161" s="40"/>
      <c r="C161" s="41"/>
      <c r="D161" s="218" t="s">
        <v>136</v>
      </c>
      <c r="E161" s="41"/>
      <c r="F161" s="219" t="s">
        <v>232</v>
      </c>
      <c r="G161" s="41"/>
      <c r="H161" s="41"/>
      <c r="I161" s="220"/>
      <c r="J161" s="41"/>
      <c r="K161" s="41"/>
      <c r="L161" s="45"/>
      <c r="M161" s="256"/>
      <c r="N161" s="257"/>
      <c r="O161" s="258"/>
      <c r="P161" s="258"/>
      <c r="Q161" s="258"/>
      <c r="R161" s="258"/>
      <c r="S161" s="258"/>
      <c r="T161" s="25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78</v>
      </c>
    </row>
    <row r="162" s="2" customFormat="1" ht="6.96" customHeight="1">
      <c r="A162" s="39"/>
      <c r="B162" s="60"/>
      <c r="C162" s="61"/>
      <c r="D162" s="61"/>
      <c r="E162" s="61"/>
      <c r="F162" s="61"/>
      <c r="G162" s="61"/>
      <c r="H162" s="61"/>
      <c r="I162" s="61"/>
      <c r="J162" s="61"/>
      <c r="K162" s="61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h+ngEf6TpC76Lu7TFOvOcBUrEsoTIp/fiTpkFbNo9LFdhL3uHEFRAxknBNUKWfnDVEyS0kAquFrANidz5xg/Sg==" hashValue="GhAOFH/s7jYSFg/txk1rdiAqrHr5uSM/nxfwhyjG+Bv//qB3bssIWPL1yLR+yaN0e2HpOB8mz1fTvN9tOMS/Zw==" algorithmName="SHA-512" password="CC35"/>
  <autoFilter ref="C80:K16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81951112"/>
    <hyperlink ref="F91" r:id="rId2" display="https://podminky.urs.cz/item/CS_URS_2022_02/564871016"/>
    <hyperlink ref="F96" r:id="rId3" display="https://podminky.urs.cz/item/CS_URS_2022_02/121103111"/>
    <hyperlink ref="F111" r:id="rId4" display="https://podminky.urs.cz/item/CS_URS_2022_02/122251105"/>
    <hyperlink ref="F121" r:id="rId5" display="https://podminky.urs.cz/item/CS_URS_2022_02/162251102"/>
    <hyperlink ref="F126" r:id="rId6" display="https://podminky.urs.cz/item/CS_URS_2022_02/162351103"/>
    <hyperlink ref="F134" r:id="rId7" display="https://podminky.urs.cz/item/CS_URS_2022_02/171251101"/>
    <hyperlink ref="F139" r:id="rId8" display="https://podminky.urs.cz/item/CS_URS_2022_02/181006111"/>
    <hyperlink ref="F144" r:id="rId9" display="https://podminky.urs.cz/item/CS_URS_2022_02/182251101"/>
    <hyperlink ref="F152" r:id="rId10" display="https://podminky.urs.cz/item/CS_URS_2022_02/114203101"/>
    <hyperlink ref="F156" r:id="rId11" display="https://podminky.urs.cz/item/CS_URS_2022_02/895641112"/>
    <hyperlink ref="F161" r:id="rId12" display="https://podminky.urs.cz/item/CS_URS_2022_02/99831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ROUND((SUM(BE83:BE253)),  2)</f>
        <v>0</v>
      </c>
      <c r="G33" s="39"/>
      <c r="H33" s="39"/>
      <c r="I33" s="149">
        <v>0.20999999999999999</v>
      </c>
      <c r="J33" s="148">
        <f>ROUND(((SUM(BE83:BE253))*I33),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ROUND((SUM(BF83:BF253)),  2)</f>
        <v>0</v>
      </c>
      <c r="G34" s="39"/>
      <c r="H34" s="39"/>
      <c r="I34" s="149">
        <v>0.14999999999999999</v>
      </c>
      <c r="J34" s="148">
        <f>ROUND(((SUM(BF83:BF253))*I34),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ROUND((SUM(BG83:BG253)),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ROUND((SUM(BH83:BH253)),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ROUND((SUM(BI83:BI253)),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Vegetační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234</v>
      </c>
      <c r="E62" s="175"/>
      <c r="F62" s="175"/>
      <c r="G62" s="175"/>
      <c r="H62" s="175"/>
      <c r="I62" s="175"/>
      <c r="J62" s="176">
        <f>J241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235</v>
      </c>
      <c r="E63" s="175"/>
      <c r="F63" s="175"/>
      <c r="G63" s="175"/>
      <c r="H63" s="175"/>
      <c r="I63" s="175"/>
      <c r="J63" s="176">
        <f>J247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LBC4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02 - Vegetační úpravy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20</v>
      </c>
      <c r="D77" s="41"/>
      <c r="E77" s="41"/>
      <c r="F77" s="28" t="str">
        <f>F12</f>
        <v xml:space="preserve"> </v>
      </c>
      <c r="G77" s="41"/>
      <c r="H77" s="41"/>
      <c r="I77" s="33" t="s">
        <v>22</v>
      </c>
      <c r="J77" s="73" t="str">
        <f>IF(J12="","",J12)</f>
        <v>24.11.2022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24</v>
      </c>
      <c r="D79" s="41"/>
      <c r="E79" s="41"/>
      <c r="F79" s="28" t="str">
        <f>E15</f>
        <v xml:space="preserve"> </v>
      </c>
      <c r="G79" s="41"/>
      <c r="H79" s="41"/>
      <c r="I79" s="33" t="s">
        <v>29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27</v>
      </c>
      <c r="D80" s="41"/>
      <c r="E80" s="41"/>
      <c r="F80" s="28" t="str">
        <f>IF(E18="","",E18)</f>
        <v>Vyplň údaj</v>
      </c>
      <c r="G80" s="41"/>
      <c r="H80" s="41"/>
      <c r="I80" s="33" t="s">
        <v>31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113</v>
      </c>
      <c r="D82" s="181" t="s">
        <v>53</v>
      </c>
      <c r="E82" s="181" t="s">
        <v>49</v>
      </c>
      <c r="F82" s="181" t="s">
        <v>50</v>
      </c>
      <c r="G82" s="181" t="s">
        <v>114</v>
      </c>
      <c r="H82" s="181" t="s">
        <v>115</v>
      </c>
      <c r="I82" s="181" t="s">
        <v>116</v>
      </c>
      <c r="J82" s="181" t="s">
        <v>108</v>
      </c>
      <c r="K82" s="182" t="s">
        <v>117</v>
      </c>
      <c r="L82" s="183"/>
      <c r="M82" s="93" t="s">
        <v>18</v>
      </c>
      <c r="N82" s="94" t="s">
        <v>38</v>
      </c>
      <c r="O82" s="94" t="s">
        <v>118</v>
      </c>
      <c r="P82" s="94" t="s">
        <v>119</v>
      </c>
      <c r="Q82" s="94" t="s">
        <v>120</v>
      </c>
      <c r="R82" s="94" t="s">
        <v>121</v>
      </c>
      <c r="S82" s="94" t="s">
        <v>122</v>
      </c>
      <c r="T82" s="95" t="s">
        <v>123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124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49.239446999999998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67</v>
      </c>
      <c r="AU83" s="18" t="s">
        <v>109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67</v>
      </c>
      <c r="E84" s="192" t="s">
        <v>125</v>
      </c>
      <c r="F84" s="192" t="s">
        <v>126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P85+P241+P247</f>
        <v>0</v>
      </c>
      <c r="Q84" s="197"/>
      <c r="R84" s="198">
        <f>R85+R241+R247</f>
        <v>49.239446999999998</v>
      </c>
      <c r="S84" s="197"/>
      <c r="T84" s="199">
        <f>T85+T241+T247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76</v>
      </c>
      <c r="AT84" s="201" t="s">
        <v>67</v>
      </c>
      <c r="AU84" s="201" t="s">
        <v>68</v>
      </c>
      <c r="AY84" s="200" t="s">
        <v>127</v>
      </c>
      <c r="BK84" s="202">
        <f>BK85+BK241+BK247</f>
        <v>0</v>
      </c>
    </row>
    <row r="85" s="12" customFormat="1" ht="22.8" customHeight="1">
      <c r="A85" s="12"/>
      <c r="B85" s="189"/>
      <c r="C85" s="190"/>
      <c r="D85" s="191" t="s">
        <v>67</v>
      </c>
      <c r="E85" s="203" t="s">
        <v>76</v>
      </c>
      <c r="F85" s="203" t="s">
        <v>128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SUM(P86:P240)</f>
        <v>0</v>
      </c>
      <c r="Q85" s="197"/>
      <c r="R85" s="198">
        <f>SUM(R86:R240)</f>
        <v>33.154859000000002</v>
      </c>
      <c r="S85" s="197"/>
      <c r="T85" s="199">
        <f>SUM(T86:T240)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76</v>
      </c>
      <c r="AT85" s="201" t="s">
        <v>67</v>
      </c>
      <c r="AU85" s="201" t="s">
        <v>76</v>
      </c>
      <c r="AY85" s="200" t="s">
        <v>127</v>
      </c>
      <c r="BK85" s="202">
        <f>SUM(BK86:BK240)</f>
        <v>0</v>
      </c>
    </row>
    <row r="86" s="2" customFormat="1" ht="24.15" customHeight="1">
      <c r="A86" s="39"/>
      <c r="B86" s="40"/>
      <c r="C86" s="205" t="s">
        <v>76</v>
      </c>
      <c r="D86" s="205" t="s">
        <v>129</v>
      </c>
      <c r="E86" s="206" t="s">
        <v>236</v>
      </c>
      <c r="F86" s="207" t="s">
        <v>237</v>
      </c>
      <c r="G86" s="208" t="s">
        <v>132</v>
      </c>
      <c r="H86" s="209">
        <v>25</v>
      </c>
      <c r="I86" s="210"/>
      <c r="J86" s="211">
        <f>ROUND(I86*H86,2)</f>
        <v>0</v>
      </c>
      <c r="K86" s="207" t="s">
        <v>133</v>
      </c>
      <c r="L86" s="45"/>
      <c r="M86" s="212" t="s">
        <v>18</v>
      </c>
      <c r="N86" s="213" t="s">
        <v>39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134</v>
      </c>
      <c r="AT86" s="216" t="s">
        <v>129</v>
      </c>
      <c r="AU86" s="216" t="s">
        <v>78</v>
      </c>
      <c r="AY86" s="18" t="s">
        <v>127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76</v>
      </c>
      <c r="BK86" s="217">
        <f>ROUND(I86*H86,2)</f>
        <v>0</v>
      </c>
      <c r="BL86" s="18" t="s">
        <v>134</v>
      </c>
      <c r="BM86" s="216" t="s">
        <v>238</v>
      </c>
    </row>
    <row r="87" s="2" customFormat="1">
      <c r="A87" s="39"/>
      <c r="B87" s="40"/>
      <c r="C87" s="41"/>
      <c r="D87" s="218" t="s">
        <v>136</v>
      </c>
      <c r="E87" s="41"/>
      <c r="F87" s="219" t="s">
        <v>239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136</v>
      </c>
      <c r="AU87" s="18" t="s">
        <v>78</v>
      </c>
    </row>
    <row r="88" s="13" customFormat="1">
      <c r="A88" s="13"/>
      <c r="B88" s="223"/>
      <c r="C88" s="224"/>
      <c r="D88" s="225" t="s">
        <v>138</v>
      </c>
      <c r="E88" s="226" t="s">
        <v>18</v>
      </c>
      <c r="F88" s="227" t="s">
        <v>240</v>
      </c>
      <c r="G88" s="224"/>
      <c r="H88" s="226" t="s">
        <v>18</v>
      </c>
      <c r="I88" s="228"/>
      <c r="J88" s="224"/>
      <c r="K88" s="224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138</v>
      </c>
      <c r="AU88" s="233" t="s">
        <v>78</v>
      </c>
      <c r="AV88" s="13" t="s">
        <v>76</v>
      </c>
      <c r="AW88" s="13" t="s">
        <v>30</v>
      </c>
      <c r="AX88" s="13" t="s">
        <v>68</v>
      </c>
      <c r="AY88" s="233" t="s">
        <v>127</v>
      </c>
    </row>
    <row r="89" s="14" customFormat="1">
      <c r="A89" s="14"/>
      <c r="B89" s="234"/>
      <c r="C89" s="235"/>
      <c r="D89" s="225" t="s">
        <v>138</v>
      </c>
      <c r="E89" s="236" t="s">
        <v>18</v>
      </c>
      <c r="F89" s="237" t="s">
        <v>241</v>
      </c>
      <c r="G89" s="235"/>
      <c r="H89" s="238">
        <v>25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138</v>
      </c>
      <c r="AU89" s="244" t="s">
        <v>78</v>
      </c>
      <c r="AV89" s="14" t="s">
        <v>78</v>
      </c>
      <c r="AW89" s="14" t="s">
        <v>30</v>
      </c>
      <c r="AX89" s="14" t="s">
        <v>68</v>
      </c>
      <c r="AY89" s="244" t="s">
        <v>127</v>
      </c>
    </row>
    <row r="90" s="15" customFormat="1">
      <c r="A90" s="15"/>
      <c r="B90" s="245"/>
      <c r="C90" s="246"/>
      <c r="D90" s="225" t="s">
        <v>138</v>
      </c>
      <c r="E90" s="247" t="s">
        <v>18</v>
      </c>
      <c r="F90" s="248" t="s">
        <v>142</v>
      </c>
      <c r="G90" s="246"/>
      <c r="H90" s="249">
        <v>25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5" t="s">
        <v>138</v>
      </c>
      <c r="AU90" s="255" t="s">
        <v>78</v>
      </c>
      <c r="AV90" s="15" t="s">
        <v>134</v>
      </c>
      <c r="AW90" s="15" t="s">
        <v>30</v>
      </c>
      <c r="AX90" s="15" t="s">
        <v>76</v>
      </c>
      <c r="AY90" s="255" t="s">
        <v>127</v>
      </c>
    </row>
    <row r="91" s="2" customFormat="1" ht="16.5" customHeight="1">
      <c r="A91" s="39"/>
      <c r="B91" s="40"/>
      <c r="C91" s="205" t="s">
        <v>78</v>
      </c>
      <c r="D91" s="205" t="s">
        <v>129</v>
      </c>
      <c r="E91" s="206" t="s">
        <v>242</v>
      </c>
      <c r="F91" s="207" t="s">
        <v>243</v>
      </c>
      <c r="G91" s="208" t="s">
        <v>132</v>
      </c>
      <c r="H91" s="209">
        <v>29383</v>
      </c>
      <c r="I91" s="210"/>
      <c r="J91" s="211">
        <f>ROUND(I91*H91,2)</f>
        <v>0</v>
      </c>
      <c r="K91" s="207" t="s">
        <v>133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134</v>
      </c>
      <c r="AT91" s="216" t="s">
        <v>129</v>
      </c>
      <c r="AU91" s="216" t="s">
        <v>78</v>
      </c>
      <c r="AY91" s="18" t="s">
        <v>127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76</v>
      </c>
      <c r="BK91" s="217">
        <f>ROUND(I91*H91,2)</f>
        <v>0</v>
      </c>
      <c r="BL91" s="18" t="s">
        <v>134</v>
      </c>
      <c r="BM91" s="216" t="s">
        <v>244</v>
      </c>
    </row>
    <row r="92" s="2" customFormat="1">
      <c r="A92" s="39"/>
      <c r="B92" s="40"/>
      <c r="C92" s="41"/>
      <c r="D92" s="218" t="s">
        <v>136</v>
      </c>
      <c r="E92" s="41"/>
      <c r="F92" s="219" t="s">
        <v>245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136</v>
      </c>
      <c r="AU92" s="18" t="s">
        <v>78</v>
      </c>
    </row>
    <row r="93" s="13" customFormat="1">
      <c r="A93" s="13"/>
      <c r="B93" s="223"/>
      <c r="C93" s="224"/>
      <c r="D93" s="225" t="s">
        <v>138</v>
      </c>
      <c r="E93" s="226" t="s">
        <v>18</v>
      </c>
      <c r="F93" s="227" t="s">
        <v>246</v>
      </c>
      <c r="G93" s="224"/>
      <c r="H93" s="226" t="s">
        <v>18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138</v>
      </c>
      <c r="AU93" s="233" t="s">
        <v>78</v>
      </c>
      <c r="AV93" s="13" t="s">
        <v>76</v>
      </c>
      <c r="AW93" s="13" t="s">
        <v>30</v>
      </c>
      <c r="AX93" s="13" t="s">
        <v>68</v>
      </c>
      <c r="AY93" s="233" t="s">
        <v>127</v>
      </c>
    </row>
    <row r="94" s="14" customFormat="1">
      <c r="A94" s="14"/>
      <c r="B94" s="234"/>
      <c r="C94" s="235"/>
      <c r="D94" s="225" t="s">
        <v>138</v>
      </c>
      <c r="E94" s="236" t="s">
        <v>18</v>
      </c>
      <c r="F94" s="237" t="s">
        <v>247</v>
      </c>
      <c r="G94" s="235"/>
      <c r="H94" s="238">
        <v>29383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138</v>
      </c>
      <c r="AU94" s="244" t="s">
        <v>78</v>
      </c>
      <c r="AV94" s="14" t="s">
        <v>78</v>
      </c>
      <c r="AW94" s="14" t="s">
        <v>30</v>
      </c>
      <c r="AX94" s="14" t="s">
        <v>68</v>
      </c>
      <c r="AY94" s="244" t="s">
        <v>127</v>
      </c>
    </row>
    <row r="95" s="15" customFormat="1">
      <c r="A95" s="15"/>
      <c r="B95" s="245"/>
      <c r="C95" s="246"/>
      <c r="D95" s="225" t="s">
        <v>138</v>
      </c>
      <c r="E95" s="247" t="s">
        <v>18</v>
      </c>
      <c r="F95" s="248" t="s">
        <v>142</v>
      </c>
      <c r="G95" s="246"/>
      <c r="H95" s="249">
        <v>29383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5" t="s">
        <v>138</v>
      </c>
      <c r="AU95" s="255" t="s">
        <v>78</v>
      </c>
      <c r="AV95" s="15" t="s">
        <v>134</v>
      </c>
      <c r="AW95" s="15" t="s">
        <v>30</v>
      </c>
      <c r="AX95" s="15" t="s">
        <v>76</v>
      </c>
      <c r="AY95" s="255" t="s">
        <v>127</v>
      </c>
    </row>
    <row r="96" s="2" customFormat="1" ht="16.5" customHeight="1">
      <c r="A96" s="39"/>
      <c r="B96" s="40"/>
      <c r="C96" s="205" t="s">
        <v>147</v>
      </c>
      <c r="D96" s="205" t="s">
        <v>129</v>
      </c>
      <c r="E96" s="206" t="s">
        <v>248</v>
      </c>
      <c r="F96" s="207" t="s">
        <v>249</v>
      </c>
      <c r="G96" s="208" t="s">
        <v>132</v>
      </c>
      <c r="H96" s="209">
        <v>29383</v>
      </c>
      <c r="I96" s="210"/>
      <c r="J96" s="211">
        <f>ROUND(I96*H96,2)</f>
        <v>0</v>
      </c>
      <c r="K96" s="207" t="s">
        <v>133</v>
      </c>
      <c r="L96" s="45"/>
      <c r="M96" s="212" t="s">
        <v>18</v>
      </c>
      <c r="N96" s="213" t="s">
        <v>39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134</v>
      </c>
      <c r="AT96" s="216" t="s">
        <v>129</v>
      </c>
      <c r="AU96" s="216" t="s">
        <v>78</v>
      </c>
      <c r="AY96" s="18" t="s">
        <v>127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76</v>
      </c>
      <c r="BK96" s="217">
        <f>ROUND(I96*H96,2)</f>
        <v>0</v>
      </c>
      <c r="BL96" s="18" t="s">
        <v>134</v>
      </c>
      <c r="BM96" s="216" t="s">
        <v>250</v>
      </c>
    </row>
    <row r="97" s="2" customFormat="1">
      <c r="A97" s="39"/>
      <c r="B97" s="40"/>
      <c r="C97" s="41"/>
      <c r="D97" s="218" t="s">
        <v>136</v>
      </c>
      <c r="E97" s="41"/>
      <c r="F97" s="219" t="s">
        <v>251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78</v>
      </c>
    </row>
    <row r="98" s="13" customFormat="1">
      <c r="A98" s="13"/>
      <c r="B98" s="223"/>
      <c r="C98" s="224"/>
      <c r="D98" s="225" t="s">
        <v>138</v>
      </c>
      <c r="E98" s="226" t="s">
        <v>18</v>
      </c>
      <c r="F98" s="227" t="s">
        <v>246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138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127</v>
      </c>
    </row>
    <row r="99" s="14" customFormat="1">
      <c r="A99" s="14"/>
      <c r="B99" s="234"/>
      <c r="C99" s="235"/>
      <c r="D99" s="225" t="s">
        <v>138</v>
      </c>
      <c r="E99" s="236" t="s">
        <v>18</v>
      </c>
      <c r="F99" s="237" t="s">
        <v>247</v>
      </c>
      <c r="G99" s="235"/>
      <c r="H99" s="238">
        <v>29383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138</v>
      </c>
      <c r="AU99" s="244" t="s">
        <v>78</v>
      </c>
      <c r="AV99" s="14" t="s">
        <v>78</v>
      </c>
      <c r="AW99" s="14" t="s">
        <v>30</v>
      </c>
      <c r="AX99" s="14" t="s">
        <v>68</v>
      </c>
      <c r="AY99" s="244" t="s">
        <v>127</v>
      </c>
    </row>
    <row r="100" s="15" customFormat="1">
      <c r="A100" s="15"/>
      <c r="B100" s="245"/>
      <c r="C100" s="246"/>
      <c r="D100" s="225" t="s">
        <v>138</v>
      </c>
      <c r="E100" s="247" t="s">
        <v>18</v>
      </c>
      <c r="F100" s="248" t="s">
        <v>142</v>
      </c>
      <c r="G100" s="246"/>
      <c r="H100" s="249">
        <v>29383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5" t="s">
        <v>138</v>
      </c>
      <c r="AU100" s="255" t="s">
        <v>78</v>
      </c>
      <c r="AV100" s="15" t="s">
        <v>134</v>
      </c>
      <c r="AW100" s="15" t="s">
        <v>30</v>
      </c>
      <c r="AX100" s="15" t="s">
        <v>76</v>
      </c>
      <c r="AY100" s="255" t="s">
        <v>127</v>
      </c>
    </row>
    <row r="101" s="2" customFormat="1" ht="24.15" customHeight="1">
      <c r="A101" s="39"/>
      <c r="B101" s="40"/>
      <c r="C101" s="205" t="s">
        <v>134</v>
      </c>
      <c r="D101" s="205" t="s">
        <v>129</v>
      </c>
      <c r="E101" s="206" t="s">
        <v>252</v>
      </c>
      <c r="F101" s="207" t="s">
        <v>253</v>
      </c>
      <c r="G101" s="208" t="s">
        <v>254</v>
      </c>
      <c r="H101" s="209">
        <v>929</v>
      </c>
      <c r="I101" s="210"/>
      <c r="J101" s="211">
        <f>ROUND(I101*H101,2)</f>
        <v>0</v>
      </c>
      <c r="K101" s="207" t="s">
        <v>18</v>
      </c>
      <c r="L101" s="45"/>
      <c r="M101" s="212" t="s">
        <v>18</v>
      </c>
      <c r="N101" s="213" t="s">
        <v>39</v>
      </c>
      <c r="O101" s="85"/>
      <c r="P101" s="214">
        <f>O101*H101</f>
        <v>0</v>
      </c>
      <c r="Q101" s="214">
        <v>0.00123</v>
      </c>
      <c r="R101" s="214">
        <f>Q101*H101</f>
        <v>1.1426700000000001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134</v>
      </c>
      <c r="AT101" s="216" t="s">
        <v>129</v>
      </c>
      <c r="AU101" s="216" t="s">
        <v>78</v>
      </c>
      <c r="AY101" s="18" t="s">
        <v>127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76</v>
      </c>
      <c r="BK101" s="217">
        <f>ROUND(I101*H101,2)</f>
        <v>0</v>
      </c>
      <c r="BL101" s="18" t="s">
        <v>134</v>
      </c>
      <c r="BM101" s="216" t="s">
        <v>255</v>
      </c>
    </row>
    <row r="102" s="13" customFormat="1">
      <c r="A102" s="13"/>
      <c r="B102" s="223"/>
      <c r="C102" s="224"/>
      <c r="D102" s="225" t="s">
        <v>138</v>
      </c>
      <c r="E102" s="226" t="s">
        <v>18</v>
      </c>
      <c r="F102" s="227" t="s">
        <v>256</v>
      </c>
      <c r="G102" s="224"/>
      <c r="H102" s="226" t="s">
        <v>18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138</v>
      </c>
      <c r="AU102" s="233" t="s">
        <v>78</v>
      </c>
      <c r="AV102" s="13" t="s">
        <v>76</v>
      </c>
      <c r="AW102" s="13" t="s">
        <v>30</v>
      </c>
      <c r="AX102" s="13" t="s">
        <v>68</v>
      </c>
      <c r="AY102" s="233" t="s">
        <v>127</v>
      </c>
    </row>
    <row r="103" s="13" customFormat="1">
      <c r="A103" s="13"/>
      <c r="B103" s="223"/>
      <c r="C103" s="224"/>
      <c r="D103" s="225" t="s">
        <v>138</v>
      </c>
      <c r="E103" s="226" t="s">
        <v>18</v>
      </c>
      <c r="F103" s="227" t="s">
        <v>257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138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127</v>
      </c>
    </row>
    <row r="104" s="13" customFormat="1">
      <c r="A104" s="13"/>
      <c r="B104" s="223"/>
      <c r="C104" s="224"/>
      <c r="D104" s="225" t="s">
        <v>138</v>
      </c>
      <c r="E104" s="226" t="s">
        <v>18</v>
      </c>
      <c r="F104" s="227" t="s">
        <v>258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138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127</v>
      </c>
    </row>
    <row r="105" s="13" customFormat="1">
      <c r="A105" s="13"/>
      <c r="B105" s="223"/>
      <c r="C105" s="224"/>
      <c r="D105" s="225" t="s">
        <v>138</v>
      </c>
      <c r="E105" s="226" t="s">
        <v>18</v>
      </c>
      <c r="F105" s="227" t="s">
        <v>259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127</v>
      </c>
    </row>
    <row r="106" s="14" customFormat="1">
      <c r="A106" s="14"/>
      <c r="B106" s="234"/>
      <c r="C106" s="235"/>
      <c r="D106" s="225" t="s">
        <v>138</v>
      </c>
      <c r="E106" s="236" t="s">
        <v>18</v>
      </c>
      <c r="F106" s="237" t="s">
        <v>260</v>
      </c>
      <c r="G106" s="235"/>
      <c r="H106" s="238">
        <v>929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138</v>
      </c>
      <c r="AU106" s="244" t="s">
        <v>78</v>
      </c>
      <c r="AV106" s="14" t="s">
        <v>78</v>
      </c>
      <c r="AW106" s="14" t="s">
        <v>30</v>
      </c>
      <c r="AX106" s="14" t="s">
        <v>76</v>
      </c>
      <c r="AY106" s="244" t="s">
        <v>127</v>
      </c>
    </row>
    <row r="107" s="2" customFormat="1" ht="24.15" customHeight="1">
      <c r="A107" s="39"/>
      <c r="B107" s="40"/>
      <c r="C107" s="205" t="s">
        <v>173</v>
      </c>
      <c r="D107" s="205" t="s">
        <v>129</v>
      </c>
      <c r="E107" s="206" t="s">
        <v>261</v>
      </c>
      <c r="F107" s="207" t="s">
        <v>262</v>
      </c>
      <c r="G107" s="208" t="s">
        <v>223</v>
      </c>
      <c r="H107" s="209">
        <v>31</v>
      </c>
      <c r="I107" s="210"/>
      <c r="J107" s="211">
        <f>ROUND(I107*H107,2)</f>
        <v>0</v>
      </c>
      <c r="K107" s="207" t="s">
        <v>133</v>
      </c>
      <c r="L107" s="45"/>
      <c r="M107" s="212" t="s">
        <v>18</v>
      </c>
      <c r="N107" s="213" t="s">
        <v>39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134</v>
      </c>
      <c r="AT107" s="216" t="s">
        <v>129</v>
      </c>
      <c r="AU107" s="216" t="s">
        <v>78</v>
      </c>
      <c r="AY107" s="18" t="s">
        <v>127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76</v>
      </c>
      <c r="BK107" s="217">
        <f>ROUND(I107*H107,2)</f>
        <v>0</v>
      </c>
      <c r="BL107" s="18" t="s">
        <v>134</v>
      </c>
      <c r="BM107" s="216" t="s">
        <v>263</v>
      </c>
    </row>
    <row r="108" s="2" customFormat="1">
      <c r="A108" s="39"/>
      <c r="B108" s="40"/>
      <c r="C108" s="41"/>
      <c r="D108" s="218" t="s">
        <v>136</v>
      </c>
      <c r="E108" s="41"/>
      <c r="F108" s="219" t="s">
        <v>264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136</v>
      </c>
      <c r="AU108" s="18" t="s">
        <v>78</v>
      </c>
    </row>
    <row r="109" s="13" customFormat="1">
      <c r="A109" s="13"/>
      <c r="B109" s="223"/>
      <c r="C109" s="224"/>
      <c r="D109" s="225" t="s">
        <v>138</v>
      </c>
      <c r="E109" s="226" t="s">
        <v>18</v>
      </c>
      <c r="F109" s="227" t="s">
        <v>265</v>
      </c>
      <c r="G109" s="224"/>
      <c r="H109" s="226" t="s">
        <v>18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138</v>
      </c>
      <c r="AU109" s="233" t="s">
        <v>78</v>
      </c>
      <c r="AV109" s="13" t="s">
        <v>76</v>
      </c>
      <c r="AW109" s="13" t="s">
        <v>30</v>
      </c>
      <c r="AX109" s="13" t="s">
        <v>68</v>
      </c>
      <c r="AY109" s="233" t="s">
        <v>127</v>
      </c>
    </row>
    <row r="110" s="14" customFormat="1">
      <c r="A110" s="14"/>
      <c r="B110" s="234"/>
      <c r="C110" s="235"/>
      <c r="D110" s="225" t="s">
        <v>138</v>
      </c>
      <c r="E110" s="236" t="s">
        <v>18</v>
      </c>
      <c r="F110" s="237" t="s">
        <v>266</v>
      </c>
      <c r="G110" s="235"/>
      <c r="H110" s="238">
        <v>31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138</v>
      </c>
      <c r="AU110" s="244" t="s">
        <v>78</v>
      </c>
      <c r="AV110" s="14" t="s">
        <v>78</v>
      </c>
      <c r="AW110" s="14" t="s">
        <v>30</v>
      </c>
      <c r="AX110" s="14" t="s">
        <v>68</v>
      </c>
      <c r="AY110" s="244" t="s">
        <v>127</v>
      </c>
    </row>
    <row r="111" s="15" customFormat="1">
      <c r="A111" s="15"/>
      <c r="B111" s="245"/>
      <c r="C111" s="246"/>
      <c r="D111" s="225" t="s">
        <v>138</v>
      </c>
      <c r="E111" s="247" t="s">
        <v>18</v>
      </c>
      <c r="F111" s="248" t="s">
        <v>142</v>
      </c>
      <c r="G111" s="246"/>
      <c r="H111" s="249">
        <v>31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5" t="s">
        <v>138</v>
      </c>
      <c r="AU111" s="255" t="s">
        <v>78</v>
      </c>
      <c r="AV111" s="15" t="s">
        <v>134</v>
      </c>
      <c r="AW111" s="15" t="s">
        <v>30</v>
      </c>
      <c r="AX111" s="15" t="s">
        <v>76</v>
      </c>
      <c r="AY111" s="255" t="s">
        <v>127</v>
      </c>
    </row>
    <row r="112" s="2" customFormat="1" ht="24.15" customHeight="1">
      <c r="A112" s="39"/>
      <c r="B112" s="40"/>
      <c r="C112" s="205" t="s">
        <v>179</v>
      </c>
      <c r="D112" s="205" t="s">
        <v>129</v>
      </c>
      <c r="E112" s="206" t="s">
        <v>267</v>
      </c>
      <c r="F112" s="207" t="s">
        <v>268</v>
      </c>
      <c r="G112" s="208" t="s">
        <v>223</v>
      </c>
      <c r="H112" s="209">
        <v>31</v>
      </c>
      <c r="I112" s="210"/>
      <c r="J112" s="211">
        <f>ROUND(I112*H112,2)</f>
        <v>0</v>
      </c>
      <c r="K112" s="207" t="s">
        <v>133</v>
      </c>
      <c r="L112" s="45"/>
      <c r="M112" s="212" t="s">
        <v>18</v>
      </c>
      <c r="N112" s="213" t="s">
        <v>39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134</v>
      </c>
      <c r="AT112" s="216" t="s">
        <v>129</v>
      </c>
      <c r="AU112" s="216" t="s">
        <v>78</v>
      </c>
      <c r="AY112" s="18" t="s">
        <v>127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76</v>
      </c>
      <c r="BK112" s="217">
        <f>ROUND(I112*H112,2)</f>
        <v>0</v>
      </c>
      <c r="BL112" s="18" t="s">
        <v>134</v>
      </c>
      <c r="BM112" s="216" t="s">
        <v>269</v>
      </c>
    </row>
    <row r="113" s="2" customFormat="1">
      <c r="A113" s="39"/>
      <c r="B113" s="40"/>
      <c r="C113" s="41"/>
      <c r="D113" s="218" t="s">
        <v>136</v>
      </c>
      <c r="E113" s="41"/>
      <c r="F113" s="219" t="s">
        <v>270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136</v>
      </c>
      <c r="AU113" s="18" t="s">
        <v>78</v>
      </c>
    </row>
    <row r="114" s="13" customFormat="1">
      <c r="A114" s="13"/>
      <c r="B114" s="223"/>
      <c r="C114" s="224"/>
      <c r="D114" s="225" t="s">
        <v>138</v>
      </c>
      <c r="E114" s="226" t="s">
        <v>18</v>
      </c>
      <c r="F114" s="227" t="s">
        <v>271</v>
      </c>
      <c r="G114" s="224"/>
      <c r="H114" s="226" t="s">
        <v>18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138</v>
      </c>
      <c r="AU114" s="233" t="s">
        <v>78</v>
      </c>
      <c r="AV114" s="13" t="s">
        <v>76</v>
      </c>
      <c r="AW114" s="13" t="s">
        <v>30</v>
      </c>
      <c r="AX114" s="13" t="s">
        <v>68</v>
      </c>
      <c r="AY114" s="233" t="s">
        <v>127</v>
      </c>
    </row>
    <row r="115" s="14" customFormat="1">
      <c r="A115" s="14"/>
      <c r="B115" s="234"/>
      <c r="C115" s="235"/>
      <c r="D115" s="225" t="s">
        <v>138</v>
      </c>
      <c r="E115" s="236" t="s">
        <v>18</v>
      </c>
      <c r="F115" s="237" t="s">
        <v>266</v>
      </c>
      <c r="G115" s="235"/>
      <c r="H115" s="238">
        <v>31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138</v>
      </c>
      <c r="AU115" s="244" t="s">
        <v>78</v>
      </c>
      <c r="AV115" s="14" t="s">
        <v>78</v>
      </c>
      <c r="AW115" s="14" t="s">
        <v>30</v>
      </c>
      <c r="AX115" s="14" t="s">
        <v>68</v>
      </c>
      <c r="AY115" s="244" t="s">
        <v>127</v>
      </c>
    </row>
    <row r="116" s="15" customFormat="1">
      <c r="A116" s="15"/>
      <c r="B116" s="245"/>
      <c r="C116" s="246"/>
      <c r="D116" s="225" t="s">
        <v>138</v>
      </c>
      <c r="E116" s="247" t="s">
        <v>18</v>
      </c>
      <c r="F116" s="248" t="s">
        <v>142</v>
      </c>
      <c r="G116" s="246"/>
      <c r="H116" s="249">
        <v>31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5" t="s">
        <v>138</v>
      </c>
      <c r="AU116" s="255" t="s">
        <v>78</v>
      </c>
      <c r="AV116" s="15" t="s">
        <v>134</v>
      </c>
      <c r="AW116" s="15" t="s">
        <v>30</v>
      </c>
      <c r="AX116" s="15" t="s">
        <v>76</v>
      </c>
      <c r="AY116" s="255" t="s">
        <v>127</v>
      </c>
    </row>
    <row r="117" s="2" customFormat="1" ht="16.5" customHeight="1">
      <c r="A117" s="39"/>
      <c r="B117" s="40"/>
      <c r="C117" s="260" t="s">
        <v>189</v>
      </c>
      <c r="D117" s="260" t="s">
        <v>272</v>
      </c>
      <c r="E117" s="261" t="s">
        <v>273</v>
      </c>
      <c r="F117" s="262" t="s">
        <v>274</v>
      </c>
      <c r="G117" s="263" t="s">
        <v>223</v>
      </c>
      <c r="H117" s="264">
        <v>31</v>
      </c>
      <c r="I117" s="265"/>
      <c r="J117" s="266">
        <f>ROUND(I117*H117,2)</f>
        <v>0</v>
      </c>
      <c r="K117" s="262" t="s">
        <v>18</v>
      </c>
      <c r="L117" s="267"/>
      <c r="M117" s="268" t="s">
        <v>18</v>
      </c>
      <c r="N117" s="269" t="s">
        <v>39</v>
      </c>
      <c r="O117" s="85"/>
      <c r="P117" s="214">
        <f>O117*H117</f>
        <v>0</v>
      </c>
      <c r="Q117" s="214">
        <v>0.040000000000000001</v>
      </c>
      <c r="R117" s="214">
        <f>Q117*H117</f>
        <v>1.24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196</v>
      </c>
      <c r="AT117" s="216" t="s">
        <v>272</v>
      </c>
      <c r="AU117" s="216" t="s">
        <v>78</v>
      </c>
      <c r="AY117" s="18" t="s">
        <v>127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76</v>
      </c>
      <c r="BK117" s="217">
        <f>ROUND(I117*H117,2)</f>
        <v>0</v>
      </c>
      <c r="BL117" s="18" t="s">
        <v>134</v>
      </c>
      <c r="BM117" s="216" t="s">
        <v>275</v>
      </c>
    </row>
    <row r="118" s="13" customFormat="1">
      <c r="A118" s="13"/>
      <c r="B118" s="223"/>
      <c r="C118" s="224"/>
      <c r="D118" s="225" t="s">
        <v>138</v>
      </c>
      <c r="E118" s="226" t="s">
        <v>18</v>
      </c>
      <c r="F118" s="227" t="s">
        <v>276</v>
      </c>
      <c r="G118" s="224"/>
      <c r="H118" s="226" t="s">
        <v>18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138</v>
      </c>
      <c r="AU118" s="233" t="s">
        <v>78</v>
      </c>
      <c r="AV118" s="13" t="s">
        <v>76</v>
      </c>
      <c r="AW118" s="13" t="s">
        <v>30</v>
      </c>
      <c r="AX118" s="13" t="s">
        <v>68</v>
      </c>
      <c r="AY118" s="233" t="s">
        <v>127</v>
      </c>
    </row>
    <row r="119" s="14" customFormat="1">
      <c r="A119" s="14"/>
      <c r="B119" s="234"/>
      <c r="C119" s="235"/>
      <c r="D119" s="225" t="s">
        <v>138</v>
      </c>
      <c r="E119" s="236" t="s">
        <v>18</v>
      </c>
      <c r="F119" s="237" t="s">
        <v>266</v>
      </c>
      <c r="G119" s="235"/>
      <c r="H119" s="238">
        <v>31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138</v>
      </c>
      <c r="AU119" s="244" t="s">
        <v>78</v>
      </c>
      <c r="AV119" s="14" t="s">
        <v>78</v>
      </c>
      <c r="AW119" s="14" t="s">
        <v>30</v>
      </c>
      <c r="AX119" s="14" t="s">
        <v>68</v>
      </c>
      <c r="AY119" s="244" t="s">
        <v>127</v>
      </c>
    </row>
    <row r="120" s="15" customFormat="1">
      <c r="A120" s="15"/>
      <c r="B120" s="245"/>
      <c r="C120" s="246"/>
      <c r="D120" s="225" t="s">
        <v>138</v>
      </c>
      <c r="E120" s="247" t="s">
        <v>18</v>
      </c>
      <c r="F120" s="248" t="s">
        <v>142</v>
      </c>
      <c r="G120" s="246"/>
      <c r="H120" s="249">
        <v>31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138</v>
      </c>
      <c r="AU120" s="255" t="s">
        <v>78</v>
      </c>
      <c r="AV120" s="15" t="s">
        <v>134</v>
      </c>
      <c r="AW120" s="15" t="s">
        <v>30</v>
      </c>
      <c r="AX120" s="15" t="s">
        <v>76</v>
      </c>
      <c r="AY120" s="255" t="s">
        <v>127</v>
      </c>
    </row>
    <row r="121" s="2" customFormat="1" ht="16.5" customHeight="1">
      <c r="A121" s="39"/>
      <c r="B121" s="40"/>
      <c r="C121" s="205" t="s">
        <v>196</v>
      </c>
      <c r="D121" s="205" t="s">
        <v>129</v>
      </c>
      <c r="E121" s="206" t="s">
        <v>277</v>
      </c>
      <c r="F121" s="207" t="s">
        <v>278</v>
      </c>
      <c r="G121" s="208" t="s">
        <v>223</v>
      </c>
      <c r="H121" s="209">
        <v>31</v>
      </c>
      <c r="I121" s="210"/>
      <c r="J121" s="211">
        <f>ROUND(I121*H121,2)</f>
        <v>0</v>
      </c>
      <c r="K121" s="207" t="s">
        <v>133</v>
      </c>
      <c r="L121" s="45"/>
      <c r="M121" s="212" t="s">
        <v>18</v>
      </c>
      <c r="N121" s="213" t="s">
        <v>39</v>
      </c>
      <c r="O121" s="85"/>
      <c r="P121" s="214">
        <f>O121*H121</f>
        <v>0</v>
      </c>
      <c r="Q121" s="214">
        <v>6.0000000000000002E-05</v>
      </c>
      <c r="R121" s="214">
        <f>Q121*H121</f>
        <v>0.0018600000000000001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134</v>
      </c>
      <c r="AT121" s="216" t="s">
        <v>129</v>
      </c>
      <c r="AU121" s="216" t="s">
        <v>78</v>
      </c>
      <c r="AY121" s="18" t="s">
        <v>127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76</v>
      </c>
      <c r="BK121" s="217">
        <f>ROUND(I121*H121,2)</f>
        <v>0</v>
      </c>
      <c r="BL121" s="18" t="s">
        <v>134</v>
      </c>
      <c r="BM121" s="216" t="s">
        <v>279</v>
      </c>
    </row>
    <row r="122" s="2" customFormat="1">
      <c r="A122" s="39"/>
      <c r="B122" s="40"/>
      <c r="C122" s="41"/>
      <c r="D122" s="218" t="s">
        <v>136</v>
      </c>
      <c r="E122" s="41"/>
      <c r="F122" s="219" t="s">
        <v>280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78</v>
      </c>
    </row>
    <row r="123" s="13" customFormat="1">
      <c r="A123" s="13"/>
      <c r="B123" s="223"/>
      <c r="C123" s="224"/>
      <c r="D123" s="225" t="s">
        <v>138</v>
      </c>
      <c r="E123" s="226" t="s">
        <v>18</v>
      </c>
      <c r="F123" s="227" t="s">
        <v>281</v>
      </c>
      <c r="G123" s="224"/>
      <c r="H123" s="226" t="s">
        <v>18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138</v>
      </c>
      <c r="AU123" s="233" t="s">
        <v>78</v>
      </c>
      <c r="AV123" s="13" t="s">
        <v>76</v>
      </c>
      <c r="AW123" s="13" t="s">
        <v>30</v>
      </c>
      <c r="AX123" s="13" t="s">
        <v>68</v>
      </c>
      <c r="AY123" s="233" t="s">
        <v>127</v>
      </c>
    </row>
    <row r="124" s="14" customFormat="1">
      <c r="A124" s="14"/>
      <c r="B124" s="234"/>
      <c r="C124" s="235"/>
      <c r="D124" s="225" t="s">
        <v>138</v>
      </c>
      <c r="E124" s="236" t="s">
        <v>18</v>
      </c>
      <c r="F124" s="237" t="s">
        <v>266</v>
      </c>
      <c r="G124" s="235"/>
      <c r="H124" s="238">
        <v>31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138</v>
      </c>
      <c r="AU124" s="244" t="s">
        <v>78</v>
      </c>
      <c r="AV124" s="14" t="s">
        <v>78</v>
      </c>
      <c r="AW124" s="14" t="s">
        <v>30</v>
      </c>
      <c r="AX124" s="14" t="s">
        <v>76</v>
      </c>
      <c r="AY124" s="244" t="s">
        <v>127</v>
      </c>
    </row>
    <row r="125" s="2" customFormat="1" ht="16.5" customHeight="1">
      <c r="A125" s="39"/>
      <c r="B125" s="40"/>
      <c r="C125" s="260" t="s">
        <v>203</v>
      </c>
      <c r="D125" s="260" t="s">
        <v>272</v>
      </c>
      <c r="E125" s="261" t="s">
        <v>282</v>
      </c>
      <c r="F125" s="262" t="s">
        <v>283</v>
      </c>
      <c r="G125" s="263" t="s">
        <v>223</v>
      </c>
      <c r="H125" s="264">
        <v>93</v>
      </c>
      <c r="I125" s="265"/>
      <c r="J125" s="266">
        <f>ROUND(I125*H125,2)</f>
        <v>0</v>
      </c>
      <c r="K125" s="262" t="s">
        <v>133</v>
      </c>
      <c r="L125" s="267"/>
      <c r="M125" s="268" t="s">
        <v>18</v>
      </c>
      <c r="N125" s="269" t="s">
        <v>39</v>
      </c>
      <c r="O125" s="85"/>
      <c r="P125" s="214">
        <f>O125*H125</f>
        <v>0</v>
      </c>
      <c r="Q125" s="214">
        <v>0.0070899999999999999</v>
      </c>
      <c r="R125" s="214">
        <f>Q125*H125</f>
        <v>0.65937000000000001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196</v>
      </c>
      <c r="AT125" s="216" t="s">
        <v>272</v>
      </c>
      <c r="AU125" s="216" t="s">
        <v>78</v>
      </c>
      <c r="AY125" s="18" t="s">
        <v>127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76</v>
      </c>
      <c r="BK125" s="217">
        <f>ROUND(I125*H125,2)</f>
        <v>0</v>
      </c>
      <c r="BL125" s="18" t="s">
        <v>134</v>
      </c>
      <c r="BM125" s="216" t="s">
        <v>284</v>
      </c>
    </row>
    <row r="126" s="14" customFormat="1">
      <c r="A126" s="14"/>
      <c r="B126" s="234"/>
      <c r="C126" s="235"/>
      <c r="D126" s="225" t="s">
        <v>138</v>
      </c>
      <c r="E126" s="236" t="s">
        <v>18</v>
      </c>
      <c r="F126" s="237" t="s">
        <v>285</v>
      </c>
      <c r="G126" s="235"/>
      <c r="H126" s="238">
        <v>93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138</v>
      </c>
      <c r="AU126" s="244" t="s">
        <v>78</v>
      </c>
      <c r="AV126" s="14" t="s">
        <v>78</v>
      </c>
      <c r="AW126" s="14" t="s">
        <v>30</v>
      </c>
      <c r="AX126" s="14" t="s">
        <v>68</v>
      </c>
      <c r="AY126" s="244" t="s">
        <v>127</v>
      </c>
    </row>
    <row r="127" s="15" customFormat="1">
      <c r="A127" s="15"/>
      <c r="B127" s="245"/>
      <c r="C127" s="246"/>
      <c r="D127" s="225" t="s">
        <v>138</v>
      </c>
      <c r="E127" s="247" t="s">
        <v>18</v>
      </c>
      <c r="F127" s="248" t="s">
        <v>142</v>
      </c>
      <c r="G127" s="246"/>
      <c r="H127" s="249">
        <v>93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5" t="s">
        <v>138</v>
      </c>
      <c r="AU127" s="255" t="s">
        <v>78</v>
      </c>
      <c r="AV127" s="15" t="s">
        <v>134</v>
      </c>
      <c r="AW127" s="15" t="s">
        <v>30</v>
      </c>
      <c r="AX127" s="15" t="s">
        <v>76</v>
      </c>
      <c r="AY127" s="255" t="s">
        <v>127</v>
      </c>
    </row>
    <row r="128" s="2" customFormat="1" ht="21.75" customHeight="1">
      <c r="A128" s="39"/>
      <c r="B128" s="40"/>
      <c r="C128" s="205" t="s">
        <v>213</v>
      </c>
      <c r="D128" s="205" t="s">
        <v>129</v>
      </c>
      <c r="E128" s="206" t="s">
        <v>286</v>
      </c>
      <c r="F128" s="207" t="s">
        <v>287</v>
      </c>
      <c r="G128" s="208" t="s">
        <v>223</v>
      </c>
      <c r="H128" s="209">
        <v>31</v>
      </c>
      <c r="I128" s="210"/>
      <c r="J128" s="211">
        <f>ROUND(I128*H128,2)</f>
        <v>0</v>
      </c>
      <c r="K128" s="207" t="s">
        <v>133</v>
      </c>
      <c r="L128" s="45"/>
      <c r="M128" s="212" t="s">
        <v>18</v>
      </c>
      <c r="N128" s="213" t="s">
        <v>39</v>
      </c>
      <c r="O128" s="85"/>
      <c r="P128" s="214">
        <f>O128*H128</f>
        <v>0</v>
      </c>
      <c r="Q128" s="214">
        <v>0.0020799999999999998</v>
      </c>
      <c r="R128" s="214">
        <f>Q128*H128</f>
        <v>0.064479999999999996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134</v>
      </c>
      <c r="AT128" s="216" t="s">
        <v>129</v>
      </c>
      <c r="AU128" s="216" t="s">
        <v>78</v>
      </c>
      <c r="AY128" s="18" t="s">
        <v>127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76</v>
      </c>
      <c r="BK128" s="217">
        <f>ROUND(I128*H128,2)</f>
        <v>0</v>
      </c>
      <c r="BL128" s="18" t="s">
        <v>134</v>
      </c>
      <c r="BM128" s="216" t="s">
        <v>288</v>
      </c>
    </row>
    <row r="129" s="2" customFormat="1">
      <c r="A129" s="39"/>
      <c r="B129" s="40"/>
      <c r="C129" s="41"/>
      <c r="D129" s="218" t="s">
        <v>136</v>
      </c>
      <c r="E129" s="41"/>
      <c r="F129" s="219" t="s">
        <v>289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78</v>
      </c>
    </row>
    <row r="130" s="13" customFormat="1">
      <c r="A130" s="13"/>
      <c r="B130" s="223"/>
      <c r="C130" s="224"/>
      <c r="D130" s="225" t="s">
        <v>138</v>
      </c>
      <c r="E130" s="226" t="s">
        <v>18</v>
      </c>
      <c r="F130" s="227" t="s">
        <v>290</v>
      </c>
      <c r="G130" s="224"/>
      <c r="H130" s="226" t="s">
        <v>18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138</v>
      </c>
      <c r="AU130" s="233" t="s">
        <v>78</v>
      </c>
      <c r="AV130" s="13" t="s">
        <v>76</v>
      </c>
      <c r="AW130" s="13" t="s">
        <v>30</v>
      </c>
      <c r="AX130" s="13" t="s">
        <v>68</v>
      </c>
      <c r="AY130" s="233" t="s">
        <v>127</v>
      </c>
    </row>
    <row r="131" s="14" customFormat="1">
      <c r="A131" s="14"/>
      <c r="B131" s="234"/>
      <c r="C131" s="235"/>
      <c r="D131" s="225" t="s">
        <v>138</v>
      </c>
      <c r="E131" s="236" t="s">
        <v>18</v>
      </c>
      <c r="F131" s="237" t="s">
        <v>266</v>
      </c>
      <c r="G131" s="235"/>
      <c r="H131" s="238">
        <v>31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138</v>
      </c>
      <c r="AU131" s="244" t="s">
        <v>78</v>
      </c>
      <c r="AV131" s="14" t="s">
        <v>78</v>
      </c>
      <c r="AW131" s="14" t="s">
        <v>30</v>
      </c>
      <c r="AX131" s="14" t="s">
        <v>76</v>
      </c>
      <c r="AY131" s="244" t="s">
        <v>127</v>
      </c>
    </row>
    <row r="132" s="2" customFormat="1" ht="24.15" customHeight="1">
      <c r="A132" s="39"/>
      <c r="B132" s="40"/>
      <c r="C132" s="205" t="s">
        <v>220</v>
      </c>
      <c r="D132" s="205" t="s">
        <v>129</v>
      </c>
      <c r="E132" s="206" t="s">
        <v>291</v>
      </c>
      <c r="F132" s="207" t="s">
        <v>292</v>
      </c>
      <c r="G132" s="208" t="s">
        <v>223</v>
      </c>
      <c r="H132" s="209">
        <v>1469</v>
      </c>
      <c r="I132" s="210"/>
      <c r="J132" s="211">
        <f>ROUND(I132*H132,2)</f>
        <v>0</v>
      </c>
      <c r="K132" s="207" t="s">
        <v>133</v>
      </c>
      <c r="L132" s="45"/>
      <c r="M132" s="212" t="s">
        <v>18</v>
      </c>
      <c r="N132" s="213" t="s">
        <v>39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134</v>
      </c>
      <c r="AT132" s="216" t="s">
        <v>129</v>
      </c>
      <c r="AU132" s="216" t="s">
        <v>78</v>
      </c>
      <c r="AY132" s="18" t="s">
        <v>127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76</v>
      </c>
      <c r="BK132" s="217">
        <f>ROUND(I132*H132,2)</f>
        <v>0</v>
      </c>
      <c r="BL132" s="18" t="s">
        <v>134</v>
      </c>
      <c r="BM132" s="216" t="s">
        <v>293</v>
      </c>
    </row>
    <row r="133" s="2" customFormat="1">
      <c r="A133" s="39"/>
      <c r="B133" s="40"/>
      <c r="C133" s="41"/>
      <c r="D133" s="218" t="s">
        <v>136</v>
      </c>
      <c r="E133" s="41"/>
      <c r="F133" s="219" t="s">
        <v>294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78</v>
      </c>
    </row>
    <row r="134" s="13" customFormat="1">
      <c r="A134" s="13"/>
      <c r="B134" s="223"/>
      <c r="C134" s="224"/>
      <c r="D134" s="225" t="s">
        <v>138</v>
      </c>
      <c r="E134" s="226" t="s">
        <v>18</v>
      </c>
      <c r="F134" s="227" t="s">
        <v>295</v>
      </c>
      <c r="G134" s="224"/>
      <c r="H134" s="226" t="s">
        <v>18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138</v>
      </c>
      <c r="AU134" s="233" t="s">
        <v>78</v>
      </c>
      <c r="AV134" s="13" t="s">
        <v>76</v>
      </c>
      <c r="AW134" s="13" t="s">
        <v>30</v>
      </c>
      <c r="AX134" s="13" t="s">
        <v>68</v>
      </c>
      <c r="AY134" s="233" t="s">
        <v>127</v>
      </c>
    </row>
    <row r="135" s="13" customFormat="1">
      <c r="A135" s="13"/>
      <c r="B135" s="223"/>
      <c r="C135" s="224"/>
      <c r="D135" s="225" t="s">
        <v>138</v>
      </c>
      <c r="E135" s="226" t="s">
        <v>18</v>
      </c>
      <c r="F135" s="227" t="s">
        <v>296</v>
      </c>
      <c r="G135" s="224"/>
      <c r="H135" s="226" t="s">
        <v>18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138</v>
      </c>
      <c r="AU135" s="233" t="s">
        <v>78</v>
      </c>
      <c r="AV135" s="13" t="s">
        <v>76</v>
      </c>
      <c r="AW135" s="13" t="s">
        <v>30</v>
      </c>
      <c r="AX135" s="13" t="s">
        <v>68</v>
      </c>
      <c r="AY135" s="233" t="s">
        <v>127</v>
      </c>
    </row>
    <row r="136" s="14" customFormat="1">
      <c r="A136" s="14"/>
      <c r="B136" s="234"/>
      <c r="C136" s="235"/>
      <c r="D136" s="225" t="s">
        <v>138</v>
      </c>
      <c r="E136" s="236" t="s">
        <v>18</v>
      </c>
      <c r="F136" s="237" t="s">
        <v>297</v>
      </c>
      <c r="G136" s="235"/>
      <c r="H136" s="238">
        <v>640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138</v>
      </c>
      <c r="AU136" s="244" t="s">
        <v>78</v>
      </c>
      <c r="AV136" s="14" t="s">
        <v>78</v>
      </c>
      <c r="AW136" s="14" t="s">
        <v>30</v>
      </c>
      <c r="AX136" s="14" t="s">
        <v>68</v>
      </c>
      <c r="AY136" s="244" t="s">
        <v>127</v>
      </c>
    </row>
    <row r="137" s="13" customFormat="1">
      <c r="A137" s="13"/>
      <c r="B137" s="223"/>
      <c r="C137" s="224"/>
      <c r="D137" s="225" t="s">
        <v>138</v>
      </c>
      <c r="E137" s="226" t="s">
        <v>18</v>
      </c>
      <c r="F137" s="227" t="s">
        <v>298</v>
      </c>
      <c r="G137" s="224"/>
      <c r="H137" s="226" t="s">
        <v>18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138</v>
      </c>
      <c r="AU137" s="233" t="s">
        <v>78</v>
      </c>
      <c r="AV137" s="13" t="s">
        <v>76</v>
      </c>
      <c r="AW137" s="13" t="s">
        <v>30</v>
      </c>
      <c r="AX137" s="13" t="s">
        <v>68</v>
      </c>
      <c r="AY137" s="233" t="s">
        <v>127</v>
      </c>
    </row>
    <row r="138" s="14" customFormat="1">
      <c r="A138" s="14"/>
      <c r="B138" s="234"/>
      <c r="C138" s="235"/>
      <c r="D138" s="225" t="s">
        <v>138</v>
      </c>
      <c r="E138" s="236" t="s">
        <v>18</v>
      </c>
      <c r="F138" s="237" t="s">
        <v>299</v>
      </c>
      <c r="G138" s="235"/>
      <c r="H138" s="238">
        <v>829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138</v>
      </c>
      <c r="AU138" s="244" t="s">
        <v>78</v>
      </c>
      <c r="AV138" s="14" t="s">
        <v>78</v>
      </c>
      <c r="AW138" s="14" t="s">
        <v>30</v>
      </c>
      <c r="AX138" s="14" t="s">
        <v>68</v>
      </c>
      <c r="AY138" s="244" t="s">
        <v>127</v>
      </c>
    </row>
    <row r="139" s="15" customFormat="1">
      <c r="A139" s="15"/>
      <c r="B139" s="245"/>
      <c r="C139" s="246"/>
      <c r="D139" s="225" t="s">
        <v>138</v>
      </c>
      <c r="E139" s="247" t="s">
        <v>18</v>
      </c>
      <c r="F139" s="248" t="s">
        <v>142</v>
      </c>
      <c r="G139" s="246"/>
      <c r="H139" s="249">
        <v>1469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5" t="s">
        <v>138</v>
      </c>
      <c r="AU139" s="255" t="s">
        <v>78</v>
      </c>
      <c r="AV139" s="15" t="s">
        <v>134</v>
      </c>
      <c r="AW139" s="15" t="s">
        <v>30</v>
      </c>
      <c r="AX139" s="15" t="s">
        <v>76</v>
      </c>
      <c r="AY139" s="255" t="s">
        <v>127</v>
      </c>
    </row>
    <row r="140" s="2" customFormat="1" ht="24.15" customHeight="1">
      <c r="A140" s="39"/>
      <c r="B140" s="40"/>
      <c r="C140" s="205" t="s">
        <v>228</v>
      </c>
      <c r="D140" s="205" t="s">
        <v>129</v>
      </c>
      <c r="E140" s="206" t="s">
        <v>300</v>
      </c>
      <c r="F140" s="207" t="s">
        <v>301</v>
      </c>
      <c r="G140" s="208" t="s">
        <v>223</v>
      </c>
      <c r="H140" s="209">
        <v>1469</v>
      </c>
      <c r="I140" s="210"/>
      <c r="J140" s="211">
        <f>ROUND(I140*H140,2)</f>
        <v>0</v>
      </c>
      <c r="K140" s="207" t="s">
        <v>133</v>
      </c>
      <c r="L140" s="45"/>
      <c r="M140" s="212" t="s">
        <v>18</v>
      </c>
      <c r="N140" s="213" t="s">
        <v>39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134</v>
      </c>
      <c r="AT140" s="216" t="s">
        <v>129</v>
      </c>
      <c r="AU140" s="216" t="s">
        <v>78</v>
      </c>
      <c r="AY140" s="18" t="s">
        <v>127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76</v>
      </c>
      <c r="BK140" s="217">
        <f>ROUND(I140*H140,2)</f>
        <v>0</v>
      </c>
      <c r="BL140" s="18" t="s">
        <v>134</v>
      </c>
      <c r="BM140" s="216" t="s">
        <v>302</v>
      </c>
    </row>
    <row r="141" s="2" customFormat="1">
      <c r="A141" s="39"/>
      <c r="B141" s="40"/>
      <c r="C141" s="41"/>
      <c r="D141" s="218" t="s">
        <v>136</v>
      </c>
      <c r="E141" s="41"/>
      <c r="F141" s="219" t="s">
        <v>303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78</v>
      </c>
    </row>
    <row r="142" s="13" customFormat="1">
      <c r="A142" s="13"/>
      <c r="B142" s="223"/>
      <c r="C142" s="224"/>
      <c r="D142" s="225" t="s">
        <v>138</v>
      </c>
      <c r="E142" s="226" t="s">
        <v>18</v>
      </c>
      <c r="F142" s="227" t="s">
        <v>304</v>
      </c>
      <c r="G142" s="224"/>
      <c r="H142" s="226" t="s">
        <v>18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138</v>
      </c>
      <c r="AU142" s="233" t="s">
        <v>78</v>
      </c>
      <c r="AV142" s="13" t="s">
        <v>76</v>
      </c>
      <c r="AW142" s="13" t="s">
        <v>30</v>
      </c>
      <c r="AX142" s="13" t="s">
        <v>68</v>
      </c>
      <c r="AY142" s="233" t="s">
        <v>127</v>
      </c>
    </row>
    <row r="143" s="13" customFormat="1">
      <c r="A143" s="13"/>
      <c r="B143" s="223"/>
      <c r="C143" s="224"/>
      <c r="D143" s="225" t="s">
        <v>138</v>
      </c>
      <c r="E143" s="226" t="s">
        <v>18</v>
      </c>
      <c r="F143" s="227" t="s">
        <v>305</v>
      </c>
      <c r="G143" s="224"/>
      <c r="H143" s="226" t="s">
        <v>18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138</v>
      </c>
      <c r="AU143" s="233" t="s">
        <v>78</v>
      </c>
      <c r="AV143" s="13" t="s">
        <v>76</v>
      </c>
      <c r="AW143" s="13" t="s">
        <v>30</v>
      </c>
      <c r="AX143" s="13" t="s">
        <v>68</v>
      </c>
      <c r="AY143" s="233" t="s">
        <v>127</v>
      </c>
    </row>
    <row r="144" s="14" customFormat="1">
      <c r="A144" s="14"/>
      <c r="B144" s="234"/>
      <c r="C144" s="235"/>
      <c r="D144" s="225" t="s">
        <v>138</v>
      </c>
      <c r="E144" s="236" t="s">
        <v>18</v>
      </c>
      <c r="F144" s="237" t="s">
        <v>297</v>
      </c>
      <c r="G144" s="235"/>
      <c r="H144" s="238">
        <v>640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138</v>
      </c>
      <c r="AU144" s="244" t="s">
        <v>78</v>
      </c>
      <c r="AV144" s="14" t="s">
        <v>78</v>
      </c>
      <c r="AW144" s="14" t="s">
        <v>30</v>
      </c>
      <c r="AX144" s="14" t="s">
        <v>68</v>
      </c>
      <c r="AY144" s="244" t="s">
        <v>127</v>
      </c>
    </row>
    <row r="145" s="13" customFormat="1">
      <c r="A145" s="13"/>
      <c r="B145" s="223"/>
      <c r="C145" s="224"/>
      <c r="D145" s="225" t="s">
        <v>138</v>
      </c>
      <c r="E145" s="226" t="s">
        <v>18</v>
      </c>
      <c r="F145" s="227" t="s">
        <v>306</v>
      </c>
      <c r="G145" s="224"/>
      <c r="H145" s="226" t="s">
        <v>18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138</v>
      </c>
      <c r="AU145" s="233" t="s">
        <v>78</v>
      </c>
      <c r="AV145" s="13" t="s">
        <v>76</v>
      </c>
      <c r="AW145" s="13" t="s">
        <v>30</v>
      </c>
      <c r="AX145" s="13" t="s">
        <v>68</v>
      </c>
      <c r="AY145" s="233" t="s">
        <v>127</v>
      </c>
    </row>
    <row r="146" s="14" customFormat="1">
      <c r="A146" s="14"/>
      <c r="B146" s="234"/>
      <c r="C146" s="235"/>
      <c r="D146" s="225" t="s">
        <v>138</v>
      </c>
      <c r="E146" s="236" t="s">
        <v>18</v>
      </c>
      <c r="F146" s="237" t="s">
        <v>299</v>
      </c>
      <c r="G146" s="235"/>
      <c r="H146" s="238">
        <v>829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138</v>
      </c>
      <c r="AU146" s="244" t="s">
        <v>78</v>
      </c>
      <c r="AV146" s="14" t="s">
        <v>78</v>
      </c>
      <c r="AW146" s="14" t="s">
        <v>30</v>
      </c>
      <c r="AX146" s="14" t="s">
        <v>68</v>
      </c>
      <c r="AY146" s="244" t="s">
        <v>127</v>
      </c>
    </row>
    <row r="147" s="15" customFormat="1">
      <c r="A147" s="15"/>
      <c r="B147" s="245"/>
      <c r="C147" s="246"/>
      <c r="D147" s="225" t="s">
        <v>138</v>
      </c>
      <c r="E147" s="247" t="s">
        <v>18</v>
      </c>
      <c r="F147" s="248" t="s">
        <v>142</v>
      </c>
      <c r="G147" s="246"/>
      <c r="H147" s="249">
        <v>1469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5" t="s">
        <v>138</v>
      </c>
      <c r="AU147" s="255" t="s">
        <v>78</v>
      </c>
      <c r="AV147" s="15" t="s">
        <v>134</v>
      </c>
      <c r="AW147" s="15" t="s">
        <v>30</v>
      </c>
      <c r="AX147" s="15" t="s">
        <v>76</v>
      </c>
      <c r="AY147" s="255" t="s">
        <v>127</v>
      </c>
    </row>
    <row r="148" s="2" customFormat="1" ht="16.5" customHeight="1">
      <c r="A148" s="39"/>
      <c r="B148" s="40"/>
      <c r="C148" s="260" t="s">
        <v>307</v>
      </c>
      <c r="D148" s="260" t="s">
        <v>272</v>
      </c>
      <c r="E148" s="261" t="s">
        <v>308</v>
      </c>
      <c r="F148" s="262" t="s">
        <v>309</v>
      </c>
      <c r="G148" s="263" t="s">
        <v>223</v>
      </c>
      <c r="H148" s="264">
        <v>640</v>
      </c>
      <c r="I148" s="265"/>
      <c r="J148" s="266">
        <f>ROUND(I148*H148,2)</f>
        <v>0</v>
      </c>
      <c r="K148" s="262" t="s">
        <v>18</v>
      </c>
      <c r="L148" s="267"/>
      <c r="M148" s="268" t="s">
        <v>18</v>
      </c>
      <c r="N148" s="269" t="s">
        <v>39</v>
      </c>
      <c r="O148" s="85"/>
      <c r="P148" s="214">
        <f>O148*H148</f>
        <v>0</v>
      </c>
      <c r="Q148" s="214">
        <v>0.01</v>
      </c>
      <c r="R148" s="214">
        <f>Q148*H148</f>
        <v>6.4000000000000004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196</v>
      </c>
      <c r="AT148" s="216" t="s">
        <v>272</v>
      </c>
      <c r="AU148" s="216" t="s">
        <v>78</v>
      </c>
      <c r="AY148" s="18" t="s">
        <v>127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76</v>
      </c>
      <c r="BK148" s="217">
        <f>ROUND(I148*H148,2)</f>
        <v>0</v>
      </c>
      <c r="BL148" s="18" t="s">
        <v>134</v>
      </c>
      <c r="BM148" s="216" t="s">
        <v>310</v>
      </c>
    </row>
    <row r="149" s="13" customFormat="1">
      <c r="A149" s="13"/>
      <c r="B149" s="223"/>
      <c r="C149" s="224"/>
      <c r="D149" s="225" t="s">
        <v>138</v>
      </c>
      <c r="E149" s="226" t="s">
        <v>18</v>
      </c>
      <c r="F149" s="227" t="s">
        <v>311</v>
      </c>
      <c r="G149" s="224"/>
      <c r="H149" s="226" t="s">
        <v>18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138</v>
      </c>
      <c r="AU149" s="233" t="s">
        <v>78</v>
      </c>
      <c r="AV149" s="13" t="s">
        <v>76</v>
      </c>
      <c r="AW149" s="13" t="s">
        <v>30</v>
      </c>
      <c r="AX149" s="13" t="s">
        <v>68</v>
      </c>
      <c r="AY149" s="233" t="s">
        <v>127</v>
      </c>
    </row>
    <row r="150" s="14" customFormat="1">
      <c r="A150" s="14"/>
      <c r="B150" s="234"/>
      <c r="C150" s="235"/>
      <c r="D150" s="225" t="s">
        <v>138</v>
      </c>
      <c r="E150" s="236" t="s">
        <v>18</v>
      </c>
      <c r="F150" s="237" t="s">
        <v>297</v>
      </c>
      <c r="G150" s="235"/>
      <c r="H150" s="238">
        <v>640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138</v>
      </c>
      <c r="AU150" s="244" t="s">
        <v>78</v>
      </c>
      <c r="AV150" s="14" t="s">
        <v>78</v>
      </c>
      <c r="AW150" s="14" t="s">
        <v>30</v>
      </c>
      <c r="AX150" s="14" t="s">
        <v>76</v>
      </c>
      <c r="AY150" s="244" t="s">
        <v>127</v>
      </c>
    </row>
    <row r="151" s="2" customFormat="1" ht="16.5" customHeight="1">
      <c r="A151" s="39"/>
      <c r="B151" s="40"/>
      <c r="C151" s="260" t="s">
        <v>312</v>
      </c>
      <c r="D151" s="260" t="s">
        <v>272</v>
      </c>
      <c r="E151" s="261" t="s">
        <v>313</v>
      </c>
      <c r="F151" s="262" t="s">
        <v>314</v>
      </c>
      <c r="G151" s="263" t="s">
        <v>223</v>
      </c>
      <c r="H151" s="264">
        <v>829</v>
      </c>
      <c r="I151" s="265"/>
      <c r="J151" s="266">
        <f>ROUND(I151*H151,2)</f>
        <v>0</v>
      </c>
      <c r="K151" s="262" t="s">
        <v>18</v>
      </c>
      <c r="L151" s="267"/>
      <c r="M151" s="268" t="s">
        <v>18</v>
      </c>
      <c r="N151" s="269" t="s">
        <v>39</v>
      </c>
      <c r="O151" s="85"/>
      <c r="P151" s="214">
        <f>O151*H151</f>
        <v>0</v>
      </c>
      <c r="Q151" s="214">
        <v>0.001</v>
      </c>
      <c r="R151" s="214">
        <f>Q151*H151</f>
        <v>0.82900000000000007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196</v>
      </c>
      <c r="AT151" s="216" t="s">
        <v>272</v>
      </c>
      <c r="AU151" s="216" t="s">
        <v>78</v>
      </c>
      <c r="AY151" s="18" t="s">
        <v>127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76</v>
      </c>
      <c r="BK151" s="217">
        <f>ROUND(I151*H151,2)</f>
        <v>0</v>
      </c>
      <c r="BL151" s="18" t="s">
        <v>134</v>
      </c>
      <c r="BM151" s="216" t="s">
        <v>315</v>
      </c>
    </row>
    <row r="152" s="13" customFormat="1">
      <c r="A152" s="13"/>
      <c r="B152" s="223"/>
      <c r="C152" s="224"/>
      <c r="D152" s="225" t="s">
        <v>138</v>
      </c>
      <c r="E152" s="226" t="s">
        <v>18</v>
      </c>
      <c r="F152" s="227" t="s">
        <v>316</v>
      </c>
      <c r="G152" s="224"/>
      <c r="H152" s="226" t="s">
        <v>18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138</v>
      </c>
      <c r="AU152" s="233" t="s">
        <v>78</v>
      </c>
      <c r="AV152" s="13" t="s">
        <v>76</v>
      </c>
      <c r="AW152" s="13" t="s">
        <v>30</v>
      </c>
      <c r="AX152" s="13" t="s">
        <v>68</v>
      </c>
      <c r="AY152" s="233" t="s">
        <v>127</v>
      </c>
    </row>
    <row r="153" s="14" customFormat="1">
      <c r="A153" s="14"/>
      <c r="B153" s="234"/>
      <c r="C153" s="235"/>
      <c r="D153" s="225" t="s">
        <v>138</v>
      </c>
      <c r="E153" s="236" t="s">
        <v>18</v>
      </c>
      <c r="F153" s="237" t="s">
        <v>299</v>
      </c>
      <c r="G153" s="235"/>
      <c r="H153" s="238">
        <v>829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138</v>
      </c>
      <c r="AU153" s="244" t="s">
        <v>78</v>
      </c>
      <c r="AV153" s="14" t="s">
        <v>78</v>
      </c>
      <c r="AW153" s="14" t="s">
        <v>30</v>
      </c>
      <c r="AX153" s="14" t="s">
        <v>76</v>
      </c>
      <c r="AY153" s="244" t="s">
        <v>127</v>
      </c>
    </row>
    <row r="154" s="2" customFormat="1" ht="16.5" customHeight="1">
      <c r="A154" s="39"/>
      <c r="B154" s="40"/>
      <c r="C154" s="260" t="s">
        <v>8</v>
      </c>
      <c r="D154" s="260" t="s">
        <v>272</v>
      </c>
      <c r="E154" s="261" t="s">
        <v>317</v>
      </c>
      <c r="F154" s="262" t="s">
        <v>318</v>
      </c>
      <c r="G154" s="263" t="s">
        <v>223</v>
      </c>
      <c r="H154" s="264">
        <v>146.90000000000001</v>
      </c>
      <c r="I154" s="265"/>
      <c r="J154" s="266">
        <f>ROUND(I154*H154,2)</f>
        <v>0</v>
      </c>
      <c r="K154" s="262" t="s">
        <v>18</v>
      </c>
      <c r="L154" s="267"/>
      <c r="M154" s="268" t="s">
        <v>18</v>
      </c>
      <c r="N154" s="269" t="s">
        <v>39</v>
      </c>
      <c r="O154" s="85"/>
      <c r="P154" s="214">
        <f>O154*H154</f>
        <v>0</v>
      </c>
      <c r="Q154" s="214">
        <v>0.00010000000000000001</v>
      </c>
      <c r="R154" s="214">
        <f>Q154*H154</f>
        <v>0.014690000000000002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196</v>
      </c>
      <c r="AT154" s="216" t="s">
        <v>272</v>
      </c>
      <c r="AU154" s="216" t="s">
        <v>78</v>
      </c>
      <c r="AY154" s="18" t="s">
        <v>127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76</v>
      </c>
      <c r="BK154" s="217">
        <f>ROUND(I154*H154,2)</f>
        <v>0</v>
      </c>
      <c r="BL154" s="18" t="s">
        <v>134</v>
      </c>
      <c r="BM154" s="216" t="s">
        <v>319</v>
      </c>
    </row>
    <row r="155" s="13" customFormat="1">
      <c r="A155" s="13"/>
      <c r="B155" s="223"/>
      <c r="C155" s="224"/>
      <c r="D155" s="225" t="s">
        <v>138</v>
      </c>
      <c r="E155" s="226" t="s">
        <v>18</v>
      </c>
      <c r="F155" s="227" t="s">
        <v>320</v>
      </c>
      <c r="G155" s="224"/>
      <c r="H155" s="226" t="s">
        <v>18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138</v>
      </c>
      <c r="AU155" s="233" t="s">
        <v>78</v>
      </c>
      <c r="AV155" s="13" t="s">
        <v>76</v>
      </c>
      <c r="AW155" s="13" t="s">
        <v>30</v>
      </c>
      <c r="AX155" s="13" t="s">
        <v>68</v>
      </c>
      <c r="AY155" s="233" t="s">
        <v>127</v>
      </c>
    </row>
    <row r="156" s="14" customFormat="1">
      <c r="A156" s="14"/>
      <c r="B156" s="234"/>
      <c r="C156" s="235"/>
      <c r="D156" s="225" t="s">
        <v>138</v>
      </c>
      <c r="E156" s="236" t="s">
        <v>18</v>
      </c>
      <c r="F156" s="237" t="s">
        <v>321</v>
      </c>
      <c r="G156" s="235"/>
      <c r="H156" s="238">
        <v>146.90000000000001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138</v>
      </c>
      <c r="AU156" s="244" t="s">
        <v>78</v>
      </c>
      <c r="AV156" s="14" t="s">
        <v>78</v>
      </c>
      <c r="AW156" s="14" t="s">
        <v>30</v>
      </c>
      <c r="AX156" s="14" t="s">
        <v>76</v>
      </c>
      <c r="AY156" s="244" t="s">
        <v>127</v>
      </c>
    </row>
    <row r="157" s="2" customFormat="1" ht="24.15" customHeight="1">
      <c r="A157" s="39"/>
      <c r="B157" s="40"/>
      <c r="C157" s="205" t="s">
        <v>322</v>
      </c>
      <c r="D157" s="205" t="s">
        <v>129</v>
      </c>
      <c r="E157" s="206" t="s">
        <v>323</v>
      </c>
      <c r="F157" s="207" t="s">
        <v>324</v>
      </c>
      <c r="G157" s="208" t="s">
        <v>325</v>
      </c>
      <c r="H157" s="209">
        <v>14.69</v>
      </c>
      <c r="I157" s="210"/>
      <c r="J157" s="211">
        <f>ROUND(I157*H157,2)</f>
        <v>0</v>
      </c>
      <c r="K157" s="207" t="s">
        <v>133</v>
      </c>
      <c r="L157" s="45"/>
      <c r="M157" s="212" t="s">
        <v>18</v>
      </c>
      <c r="N157" s="213" t="s">
        <v>39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134</v>
      </c>
      <c r="AT157" s="216" t="s">
        <v>129</v>
      </c>
      <c r="AU157" s="216" t="s">
        <v>78</v>
      </c>
      <c r="AY157" s="18" t="s">
        <v>127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76</v>
      </c>
      <c r="BK157" s="217">
        <f>ROUND(I157*H157,2)</f>
        <v>0</v>
      </c>
      <c r="BL157" s="18" t="s">
        <v>134</v>
      </c>
      <c r="BM157" s="216" t="s">
        <v>326</v>
      </c>
    </row>
    <row r="158" s="2" customFormat="1">
      <c r="A158" s="39"/>
      <c r="B158" s="40"/>
      <c r="C158" s="41"/>
      <c r="D158" s="218" t="s">
        <v>136</v>
      </c>
      <c r="E158" s="41"/>
      <c r="F158" s="219" t="s">
        <v>327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78</v>
      </c>
    </row>
    <row r="159" s="13" customFormat="1">
      <c r="A159" s="13"/>
      <c r="B159" s="223"/>
      <c r="C159" s="224"/>
      <c r="D159" s="225" t="s">
        <v>138</v>
      </c>
      <c r="E159" s="226" t="s">
        <v>18</v>
      </c>
      <c r="F159" s="227" t="s">
        <v>328</v>
      </c>
      <c r="G159" s="224"/>
      <c r="H159" s="226" t="s">
        <v>18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138</v>
      </c>
      <c r="AU159" s="233" t="s">
        <v>78</v>
      </c>
      <c r="AV159" s="13" t="s">
        <v>76</v>
      </c>
      <c r="AW159" s="13" t="s">
        <v>30</v>
      </c>
      <c r="AX159" s="13" t="s">
        <v>68</v>
      </c>
      <c r="AY159" s="233" t="s">
        <v>127</v>
      </c>
    </row>
    <row r="160" s="13" customFormat="1">
      <c r="A160" s="13"/>
      <c r="B160" s="223"/>
      <c r="C160" s="224"/>
      <c r="D160" s="225" t="s">
        <v>138</v>
      </c>
      <c r="E160" s="226" t="s">
        <v>18</v>
      </c>
      <c r="F160" s="227" t="s">
        <v>329</v>
      </c>
      <c r="G160" s="224"/>
      <c r="H160" s="226" t="s">
        <v>18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138</v>
      </c>
      <c r="AU160" s="233" t="s">
        <v>78</v>
      </c>
      <c r="AV160" s="13" t="s">
        <v>76</v>
      </c>
      <c r="AW160" s="13" t="s">
        <v>30</v>
      </c>
      <c r="AX160" s="13" t="s">
        <v>68</v>
      </c>
      <c r="AY160" s="233" t="s">
        <v>127</v>
      </c>
    </row>
    <row r="161" s="13" customFormat="1">
      <c r="A161" s="13"/>
      <c r="B161" s="223"/>
      <c r="C161" s="224"/>
      <c r="D161" s="225" t="s">
        <v>138</v>
      </c>
      <c r="E161" s="226" t="s">
        <v>18</v>
      </c>
      <c r="F161" s="227" t="s">
        <v>298</v>
      </c>
      <c r="G161" s="224"/>
      <c r="H161" s="226" t="s">
        <v>18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138</v>
      </c>
      <c r="AU161" s="233" t="s">
        <v>78</v>
      </c>
      <c r="AV161" s="13" t="s">
        <v>76</v>
      </c>
      <c r="AW161" s="13" t="s">
        <v>30</v>
      </c>
      <c r="AX161" s="13" t="s">
        <v>68</v>
      </c>
      <c r="AY161" s="233" t="s">
        <v>127</v>
      </c>
    </row>
    <row r="162" s="14" customFormat="1">
      <c r="A162" s="14"/>
      <c r="B162" s="234"/>
      <c r="C162" s="235"/>
      <c r="D162" s="225" t="s">
        <v>138</v>
      </c>
      <c r="E162" s="236" t="s">
        <v>18</v>
      </c>
      <c r="F162" s="237" t="s">
        <v>330</v>
      </c>
      <c r="G162" s="235"/>
      <c r="H162" s="238">
        <v>14.69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138</v>
      </c>
      <c r="AU162" s="244" t="s">
        <v>78</v>
      </c>
      <c r="AV162" s="14" t="s">
        <v>78</v>
      </c>
      <c r="AW162" s="14" t="s">
        <v>30</v>
      </c>
      <c r="AX162" s="14" t="s">
        <v>76</v>
      </c>
      <c r="AY162" s="244" t="s">
        <v>127</v>
      </c>
    </row>
    <row r="163" s="2" customFormat="1" ht="16.5" customHeight="1">
      <c r="A163" s="39"/>
      <c r="B163" s="40"/>
      <c r="C163" s="260" t="s">
        <v>331</v>
      </c>
      <c r="D163" s="260" t="s">
        <v>272</v>
      </c>
      <c r="E163" s="261" t="s">
        <v>332</v>
      </c>
      <c r="F163" s="262" t="s">
        <v>333</v>
      </c>
      <c r="G163" s="263" t="s">
        <v>334</v>
      </c>
      <c r="H163" s="264">
        <v>13.221</v>
      </c>
      <c r="I163" s="265"/>
      <c r="J163" s="266">
        <f>ROUND(I163*H163,2)</f>
        <v>0</v>
      </c>
      <c r="K163" s="262" t="s">
        <v>18</v>
      </c>
      <c r="L163" s="267"/>
      <c r="M163" s="268" t="s">
        <v>18</v>
      </c>
      <c r="N163" s="269" t="s">
        <v>39</v>
      </c>
      <c r="O163" s="85"/>
      <c r="P163" s="214">
        <f>O163*H163</f>
        <v>0</v>
      </c>
      <c r="Q163" s="214">
        <v>0.001</v>
      </c>
      <c r="R163" s="214">
        <f>Q163*H163</f>
        <v>0.013221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196</v>
      </c>
      <c r="AT163" s="216" t="s">
        <v>272</v>
      </c>
      <c r="AU163" s="216" t="s">
        <v>78</v>
      </c>
      <c r="AY163" s="18" t="s">
        <v>127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76</v>
      </c>
      <c r="BK163" s="217">
        <f>ROUND(I163*H163,2)</f>
        <v>0</v>
      </c>
      <c r="BL163" s="18" t="s">
        <v>134</v>
      </c>
      <c r="BM163" s="216" t="s">
        <v>335</v>
      </c>
    </row>
    <row r="164" s="13" customFormat="1">
      <c r="A164" s="13"/>
      <c r="B164" s="223"/>
      <c r="C164" s="224"/>
      <c r="D164" s="225" t="s">
        <v>138</v>
      </c>
      <c r="E164" s="226" t="s">
        <v>18</v>
      </c>
      <c r="F164" s="227" t="s">
        <v>336</v>
      </c>
      <c r="G164" s="224"/>
      <c r="H164" s="226" t="s">
        <v>18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138</v>
      </c>
      <c r="AU164" s="233" t="s">
        <v>78</v>
      </c>
      <c r="AV164" s="13" t="s">
        <v>76</v>
      </c>
      <c r="AW164" s="13" t="s">
        <v>30</v>
      </c>
      <c r="AX164" s="13" t="s">
        <v>68</v>
      </c>
      <c r="AY164" s="233" t="s">
        <v>127</v>
      </c>
    </row>
    <row r="165" s="13" customFormat="1">
      <c r="A165" s="13"/>
      <c r="B165" s="223"/>
      <c r="C165" s="224"/>
      <c r="D165" s="225" t="s">
        <v>138</v>
      </c>
      <c r="E165" s="226" t="s">
        <v>18</v>
      </c>
      <c r="F165" s="227" t="s">
        <v>337</v>
      </c>
      <c r="G165" s="224"/>
      <c r="H165" s="226" t="s">
        <v>18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138</v>
      </c>
      <c r="AU165" s="233" t="s">
        <v>78</v>
      </c>
      <c r="AV165" s="13" t="s">
        <v>76</v>
      </c>
      <c r="AW165" s="13" t="s">
        <v>30</v>
      </c>
      <c r="AX165" s="13" t="s">
        <v>68</v>
      </c>
      <c r="AY165" s="233" t="s">
        <v>127</v>
      </c>
    </row>
    <row r="166" s="13" customFormat="1">
      <c r="A166" s="13"/>
      <c r="B166" s="223"/>
      <c r="C166" s="224"/>
      <c r="D166" s="225" t="s">
        <v>138</v>
      </c>
      <c r="E166" s="226" t="s">
        <v>18</v>
      </c>
      <c r="F166" s="227" t="s">
        <v>338</v>
      </c>
      <c r="G166" s="224"/>
      <c r="H166" s="226" t="s">
        <v>18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138</v>
      </c>
      <c r="AU166" s="233" t="s">
        <v>78</v>
      </c>
      <c r="AV166" s="13" t="s">
        <v>76</v>
      </c>
      <c r="AW166" s="13" t="s">
        <v>30</v>
      </c>
      <c r="AX166" s="13" t="s">
        <v>68</v>
      </c>
      <c r="AY166" s="233" t="s">
        <v>127</v>
      </c>
    </row>
    <row r="167" s="14" customFormat="1">
      <c r="A167" s="14"/>
      <c r="B167" s="234"/>
      <c r="C167" s="235"/>
      <c r="D167" s="225" t="s">
        <v>138</v>
      </c>
      <c r="E167" s="236" t="s">
        <v>18</v>
      </c>
      <c r="F167" s="237" t="s">
        <v>339</v>
      </c>
      <c r="G167" s="235"/>
      <c r="H167" s="238">
        <v>13.221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138</v>
      </c>
      <c r="AU167" s="244" t="s">
        <v>78</v>
      </c>
      <c r="AV167" s="14" t="s">
        <v>78</v>
      </c>
      <c r="AW167" s="14" t="s">
        <v>30</v>
      </c>
      <c r="AX167" s="14" t="s">
        <v>76</v>
      </c>
      <c r="AY167" s="244" t="s">
        <v>127</v>
      </c>
    </row>
    <row r="168" s="2" customFormat="1" ht="16.5" customHeight="1">
      <c r="A168" s="39"/>
      <c r="B168" s="40"/>
      <c r="C168" s="205" t="s">
        <v>340</v>
      </c>
      <c r="D168" s="205" t="s">
        <v>129</v>
      </c>
      <c r="E168" s="206" t="s">
        <v>341</v>
      </c>
      <c r="F168" s="207" t="s">
        <v>342</v>
      </c>
      <c r="G168" s="208" t="s">
        <v>223</v>
      </c>
      <c r="H168" s="209">
        <v>1500</v>
      </c>
      <c r="I168" s="210"/>
      <c r="J168" s="211">
        <f>ROUND(I168*H168,2)</f>
        <v>0</v>
      </c>
      <c r="K168" s="207" t="s">
        <v>133</v>
      </c>
      <c r="L168" s="45"/>
      <c r="M168" s="212" t="s">
        <v>18</v>
      </c>
      <c r="N168" s="213" t="s">
        <v>39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134</v>
      </c>
      <c r="AT168" s="216" t="s">
        <v>129</v>
      </c>
      <c r="AU168" s="216" t="s">
        <v>78</v>
      </c>
      <c r="AY168" s="18" t="s">
        <v>127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76</v>
      </c>
      <c r="BK168" s="217">
        <f>ROUND(I168*H168,2)</f>
        <v>0</v>
      </c>
      <c r="BL168" s="18" t="s">
        <v>134</v>
      </c>
      <c r="BM168" s="216" t="s">
        <v>343</v>
      </c>
    </row>
    <row r="169" s="2" customFormat="1">
      <c r="A169" s="39"/>
      <c r="B169" s="40"/>
      <c r="C169" s="41"/>
      <c r="D169" s="218" t="s">
        <v>136</v>
      </c>
      <c r="E169" s="41"/>
      <c r="F169" s="219" t="s">
        <v>344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78</v>
      </c>
    </row>
    <row r="170" s="13" customFormat="1">
      <c r="A170" s="13"/>
      <c r="B170" s="223"/>
      <c r="C170" s="224"/>
      <c r="D170" s="225" t="s">
        <v>138</v>
      </c>
      <c r="E170" s="226" t="s">
        <v>18</v>
      </c>
      <c r="F170" s="227" t="s">
        <v>345</v>
      </c>
      <c r="G170" s="224"/>
      <c r="H170" s="226" t="s">
        <v>18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138</v>
      </c>
      <c r="AU170" s="233" t="s">
        <v>78</v>
      </c>
      <c r="AV170" s="13" t="s">
        <v>76</v>
      </c>
      <c r="AW170" s="13" t="s">
        <v>30</v>
      </c>
      <c r="AX170" s="13" t="s">
        <v>68</v>
      </c>
      <c r="AY170" s="233" t="s">
        <v>127</v>
      </c>
    </row>
    <row r="171" s="13" customFormat="1">
      <c r="A171" s="13"/>
      <c r="B171" s="223"/>
      <c r="C171" s="224"/>
      <c r="D171" s="225" t="s">
        <v>138</v>
      </c>
      <c r="E171" s="226" t="s">
        <v>18</v>
      </c>
      <c r="F171" s="227" t="s">
        <v>346</v>
      </c>
      <c r="G171" s="224"/>
      <c r="H171" s="226" t="s">
        <v>18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138</v>
      </c>
      <c r="AU171" s="233" t="s">
        <v>78</v>
      </c>
      <c r="AV171" s="13" t="s">
        <v>76</v>
      </c>
      <c r="AW171" s="13" t="s">
        <v>30</v>
      </c>
      <c r="AX171" s="13" t="s">
        <v>68</v>
      </c>
      <c r="AY171" s="233" t="s">
        <v>127</v>
      </c>
    </row>
    <row r="172" s="14" customFormat="1">
      <c r="A172" s="14"/>
      <c r="B172" s="234"/>
      <c r="C172" s="235"/>
      <c r="D172" s="225" t="s">
        <v>138</v>
      </c>
      <c r="E172" s="236" t="s">
        <v>18</v>
      </c>
      <c r="F172" s="237" t="s">
        <v>266</v>
      </c>
      <c r="G172" s="235"/>
      <c r="H172" s="238">
        <v>31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138</v>
      </c>
      <c r="AU172" s="244" t="s">
        <v>78</v>
      </c>
      <c r="AV172" s="14" t="s">
        <v>78</v>
      </c>
      <c r="AW172" s="14" t="s">
        <v>30</v>
      </c>
      <c r="AX172" s="14" t="s">
        <v>68</v>
      </c>
      <c r="AY172" s="244" t="s">
        <v>127</v>
      </c>
    </row>
    <row r="173" s="13" customFormat="1">
      <c r="A173" s="13"/>
      <c r="B173" s="223"/>
      <c r="C173" s="224"/>
      <c r="D173" s="225" t="s">
        <v>138</v>
      </c>
      <c r="E173" s="226" t="s">
        <v>18</v>
      </c>
      <c r="F173" s="227" t="s">
        <v>347</v>
      </c>
      <c r="G173" s="224"/>
      <c r="H173" s="226" t="s">
        <v>18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138</v>
      </c>
      <c r="AU173" s="233" t="s">
        <v>78</v>
      </c>
      <c r="AV173" s="13" t="s">
        <v>76</v>
      </c>
      <c r="AW173" s="13" t="s">
        <v>30</v>
      </c>
      <c r="AX173" s="13" t="s">
        <v>68</v>
      </c>
      <c r="AY173" s="233" t="s">
        <v>127</v>
      </c>
    </row>
    <row r="174" s="14" customFormat="1">
      <c r="A174" s="14"/>
      <c r="B174" s="234"/>
      <c r="C174" s="235"/>
      <c r="D174" s="225" t="s">
        <v>138</v>
      </c>
      <c r="E174" s="236" t="s">
        <v>18</v>
      </c>
      <c r="F174" s="237" t="s">
        <v>348</v>
      </c>
      <c r="G174" s="235"/>
      <c r="H174" s="238">
        <v>1469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138</v>
      </c>
      <c r="AU174" s="244" t="s">
        <v>78</v>
      </c>
      <c r="AV174" s="14" t="s">
        <v>78</v>
      </c>
      <c r="AW174" s="14" t="s">
        <v>30</v>
      </c>
      <c r="AX174" s="14" t="s">
        <v>68</v>
      </c>
      <c r="AY174" s="244" t="s">
        <v>127</v>
      </c>
    </row>
    <row r="175" s="15" customFormat="1">
      <c r="A175" s="15"/>
      <c r="B175" s="245"/>
      <c r="C175" s="246"/>
      <c r="D175" s="225" t="s">
        <v>138</v>
      </c>
      <c r="E175" s="247" t="s">
        <v>18</v>
      </c>
      <c r="F175" s="248" t="s">
        <v>142</v>
      </c>
      <c r="G175" s="246"/>
      <c r="H175" s="249">
        <v>1500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5" t="s">
        <v>138</v>
      </c>
      <c r="AU175" s="255" t="s">
        <v>78</v>
      </c>
      <c r="AV175" s="15" t="s">
        <v>134</v>
      </c>
      <c r="AW175" s="15" t="s">
        <v>30</v>
      </c>
      <c r="AX175" s="15" t="s">
        <v>76</v>
      </c>
      <c r="AY175" s="255" t="s">
        <v>127</v>
      </c>
    </row>
    <row r="176" s="2" customFormat="1" ht="16.5" customHeight="1">
      <c r="A176" s="39"/>
      <c r="B176" s="40"/>
      <c r="C176" s="260" t="s">
        <v>349</v>
      </c>
      <c r="D176" s="260" t="s">
        <v>272</v>
      </c>
      <c r="E176" s="261" t="s">
        <v>350</v>
      </c>
      <c r="F176" s="262" t="s">
        <v>351</v>
      </c>
      <c r="G176" s="263" t="s">
        <v>334</v>
      </c>
      <c r="H176" s="264">
        <v>69.609999999999999</v>
      </c>
      <c r="I176" s="265"/>
      <c r="J176" s="266">
        <f>ROUND(I176*H176,2)</f>
        <v>0</v>
      </c>
      <c r="K176" s="262" t="s">
        <v>18</v>
      </c>
      <c r="L176" s="267"/>
      <c r="M176" s="268" t="s">
        <v>18</v>
      </c>
      <c r="N176" s="269" t="s">
        <v>39</v>
      </c>
      <c r="O176" s="85"/>
      <c r="P176" s="214">
        <f>O176*H176</f>
        <v>0</v>
      </c>
      <c r="Q176" s="214">
        <v>0.001</v>
      </c>
      <c r="R176" s="214">
        <f>Q176*H176</f>
        <v>0.069610000000000005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196</v>
      </c>
      <c r="AT176" s="216" t="s">
        <v>272</v>
      </c>
      <c r="AU176" s="216" t="s">
        <v>78</v>
      </c>
      <c r="AY176" s="18" t="s">
        <v>127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76</v>
      </c>
      <c r="BK176" s="217">
        <f>ROUND(I176*H176,2)</f>
        <v>0</v>
      </c>
      <c r="BL176" s="18" t="s">
        <v>134</v>
      </c>
      <c r="BM176" s="216" t="s">
        <v>352</v>
      </c>
    </row>
    <row r="177" s="13" customFormat="1">
      <c r="A177" s="13"/>
      <c r="B177" s="223"/>
      <c r="C177" s="224"/>
      <c r="D177" s="225" t="s">
        <v>138</v>
      </c>
      <c r="E177" s="226" t="s">
        <v>18</v>
      </c>
      <c r="F177" s="227" t="s">
        <v>353</v>
      </c>
      <c r="G177" s="224"/>
      <c r="H177" s="226" t="s">
        <v>18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138</v>
      </c>
      <c r="AU177" s="233" t="s">
        <v>78</v>
      </c>
      <c r="AV177" s="13" t="s">
        <v>76</v>
      </c>
      <c r="AW177" s="13" t="s">
        <v>30</v>
      </c>
      <c r="AX177" s="13" t="s">
        <v>68</v>
      </c>
      <c r="AY177" s="233" t="s">
        <v>127</v>
      </c>
    </row>
    <row r="178" s="13" customFormat="1">
      <c r="A178" s="13"/>
      <c r="B178" s="223"/>
      <c r="C178" s="224"/>
      <c r="D178" s="225" t="s">
        <v>138</v>
      </c>
      <c r="E178" s="226" t="s">
        <v>18</v>
      </c>
      <c r="F178" s="227" t="s">
        <v>354</v>
      </c>
      <c r="G178" s="224"/>
      <c r="H178" s="226" t="s">
        <v>18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138</v>
      </c>
      <c r="AU178" s="233" t="s">
        <v>78</v>
      </c>
      <c r="AV178" s="13" t="s">
        <v>76</v>
      </c>
      <c r="AW178" s="13" t="s">
        <v>30</v>
      </c>
      <c r="AX178" s="13" t="s">
        <v>68</v>
      </c>
      <c r="AY178" s="233" t="s">
        <v>127</v>
      </c>
    </row>
    <row r="179" s="14" customFormat="1">
      <c r="A179" s="14"/>
      <c r="B179" s="234"/>
      <c r="C179" s="235"/>
      <c r="D179" s="225" t="s">
        <v>138</v>
      </c>
      <c r="E179" s="236" t="s">
        <v>18</v>
      </c>
      <c r="F179" s="237" t="s">
        <v>355</v>
      </c>
      <c r="G179" s="235"/>
      <c r="H179" s="238">
        <v>10.85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138</v>
      </c>
      <c r="AU179" s="244" t="s">
        <v>78</v>
      </c>
      <c r="AV179" s="14" t="s">
        <v>78</v>
      </c>
      <c r="AW179" s="14" t="s">
        <v>30</v>
      </c>
      <c r="AX179" s="14" t="s">
        <v>68</v>
      </c>
      <c r="AY179" s="244" t="s">
        <v>127</v>
      </c>
    </row>
    <row r="180" s="13" customFormat="1">
      <c r="A180" s="13"/>
      <c r="B180" s="223"/>
      <c r="C180" s="224"/>
      <c r="D180" s="225" t="s">
        <v>138</v>
      </c>
      <c r="E180" s="226" t="s">
        <v>18</v>
      </c>
      <c r="F180" s="227" t="s">
        <v>356</v>
      </c>
      <c r="G180" s="224"/>
      <c r="H180" s="226" t="s">
        <v>18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138</v>
      </c>
      <c r="AU180" s="233" t="s">
        <v>78</v>
      </c>
      <c r="AV180" s="13" t="s">
        <v>76</v>
      </c>
      <c r="AW180" s="13" t="s">
        <v>30</v>
      </c>
      <c r="AX180" s="13" t="s">
        <v>68</v>
      </c>
      <c r="AY180" s="233" t="s">
        <v>127</v>
      </c>
    </row>
    <row r="181" s="14" customFormat="1">
      <c r="A181" s="14"/>
      <c r="B181" s="234"/>
      <c r="C181" s="235"/>
      <c r="D181" s="225" t="s">
        <v>138</v>
      </c>
      <c r="E181" s="236" t="s">
        <v>18</v>
      </c>
      <c r="F181" s="237" t="s">
        <v>357</v>
      </c>
      <c r="G181" s="235"/>
      <c r="H181" s="238">
        <v>58.759999999999998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138</v>
      </c>
      <c r="AU181" s="244" t="s">
        <v>78</v>
      </c>
      <c r="AV181" s="14" t="s">
        <v>78</v>
      </c>
      <c r="AW181" s="14" t="s">
        <v>30</v>
      </c>
      <c r="AX181" s="14" t="s">
        <v>68</v>
      </c>
      <c r="AY181" s="244" t="s">
        <v>127</v>
      </c>
    </row>
    <row r="182" s="15" customFormat="1">
      <c r="A182" s="15"/>
      <c r="B182" s="245"/>
      <c r="C182" s="246"/>
      <c r="D182" s="225" t="s">
        <v>138</v>
      </c>
      <c r="E182" s="247" t="s">
        <v>18</v>
      </c>
      <c r="F182" s="248" t="s">
        <v>142</v>
      </c>
      <c r="G182" s="246"/>
      <c r="H182" s="249">
        <v>69.609999999999999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138</v>
      </c>
      <c r="AU182" s="255" t="s">
        <v>78</v>
      </c>
      <c r="AV182" s="15" t="s">
        <v>134</v>
      </c>
      <c r="AW182" s="15" t="s">
        <v>30</v>
      </c>
      <c r="AX182" s="15" t="s">
        <v>76</v>
      </c>
      <c r="AY182" s="255" t="s">
        <v>127</v>
      </c>
    </row>
    <row r="183" s="2" customFormat="1" ht="16.5" customHeight="1">
      <c r="A183" s="39"/>
      <c r="B183" s="40"/>
      <c r="C183" s="205" t="s">
        <v>358</v>
      </c>
      <c r="D183" s="205" t="s">
        <v>129</v>
      </c>
      <c r="E183" s="206" t="s">
        <v>359</v>
      </c>
      <c r="F183" s="207" t="s">
        <v>360</v>
      </c>
      <c r="G183" s="208" t="s">
        <v>150</v>
      </c>
      <c r="H183" s="209">
        <v>0.38500000000000001</v>
      </c>
      <c r="I183" s="210"/>
      <c r="J183" s="211">
        <f>ROUND(I183*H183,2)</f>
        <v>0</v>
      </c>
      <c r="K183" s="207" t="s">
        <v>133</v>
      </c>
      <c r="L183" s="45"/>
      <c r="M183" s="212" t="s">
        <v>18</v>
      </c>
      <c r="N183" s="213" t="s">
        <v>39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134</v>
      </c>
      <c r="AT183" s="216" t="s">
        <v>129</v>
      </c>
      <c r="AU183" s="216" t="s">
        <v>78</v>
      </c>
      <c r="AY183" s="18" t="s">
        <v>127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76</v>
      </c>
      <c r="BK183" s="217">
        <f>ROUND(I183*H183,2)</f>
        <v>0</v>
      </c>
      <c r="BL183" s="18" t="s">
        <v>134</v>
      </c>
      <c r="BM183" s="216" t="s">
        <v>361</v>
      </c>
    </row>
    <row r="184" s="2" customFormat="1">
      <c r="A184" s="39"/>
      <c r="B184" s="40"/>
      <c r="C184" s="41"/>
      <c r="D184" s="218" t="s">
        <v>136</v>
      </c>
      <c r="E184" s="41"/>
      <c r="F184" s="219" t="s">
        <v>362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136</v>
      </c>
      <c r="AU184" s="18" t="s">
        <v>78</v>
      </c>
    </row>
    <row r="185" s="13" customFormat="1">
      <c r="A185" s="13"/>
      <c r="B185" s="223"/>
      <c r="C185" s="224"/>
      <c r="D185" s="225" t="s">
        <v>138</v>
      </c>
      <c r="E185" s="226" t="s">
        <v>18</v>
      </c>
      <c r="F185" s="227" t="s">
        <v>328</v>
      </c>
      <c r="G185" s="224"/>
      <c r="H185" s="226" t="s">
        <v>18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138</v>
      </c>
      <c r="AU185" s="233" t="s">
        <v>78</v>
      </c>
      <c r="AV185" s="13" t="s">
        <v>76</v>
      </c>
      <c r="AW185" s="13" t="s">
        <v>30</v>
      </c>
      <c r="AX185" s="13" t="s">
        <v>68</v>
      </c>
      <c r="AY185" s="233" t="s">
        <v>127</v>
      </c>
    </row>
    <row r="186" s="13" customFormat="1">
      <c r="A186" s="13"/>
      <c r="B186" s="223"/>
      <c r="C186" s="224"/>
      <c r="D186" s="225" t="s">
        <v>138</v>
      </c>
      <c r="E186" s="226" t="s">
        <v>18</v>
      </c>
      <c r="F186" s="227" t="s">
        <v>363</v>
      </c>
      <c r="G186" s="224"/>
      <c r="H186" s="226" t="s">
        <v>18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138</v>
      </c>
      <c r="AU186" s="233" t="s">
        <v>78</v>
      </c>
      <c r="AV186" s="13" t="s">
        <v>76</v>
      </c>
      <c r="AW186" s="13" t="s">
        <v>30</v>
      </c>
      <c r="AX186" s="13" t="s">
        <v>68</v>
      </c>
      <c r="AY186" s="233" t="s">
        <v>127</v>
      </c>
    </row>
    <row r="187" s="14" customFormat="1">
      <c r="A187" s="14"/>
      <c r="B187" s="234"/>
      <c r="C187" s="235"/>
      <c r="D187" s="225" t="s">
        <v>138</v>
      </c>
      <c r="E187" s="236" t="s">
        <v>18</v>
      </c>
      <c r="F187" s="237" t="s">
        <v>364</v>
      </c>
      <c r="G187" s="235"/>
      <c r="H187" s="238">
        <v>0.010999999999999999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138</v>
      </c>
      <c r="AU187" s="244" t="s">
        <v>78</v>
      </c>
      <c r="AV187" s="14" t="s">
        <v>78</v>
      </c>
      <c r="AW187" s="14" t="s">
        <v>30</v>
      </c>
      <c r="AX187" s="14" t="s">
        <v>68</v>
      </c>
      <c r="AY187" s="244" t="s">
        <v>127</v>
      </c>
    </row>
    <row r="188" s="13" customFormat="1">
      <c r="A188" s="13"/>
      <c r="B188" s="223"/>
      <c r="C188" s="224"/>
      <c r="D188" s="225" t="s">
        <v>138</v>
      </c>
      <c r="E188" s="226" t="s">
        <v>18</v>
      </c>
      <c r="F188" s="227" t="s">
        <v>365</v>
      </c>
      <c r="G188" s="224"/>
      <c r="H188" s="226" t="s">
        <v>18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138</v>
      </c>
      <c r="AU188" s="233" t="s">
        <v>78</v>
      </c>
      <c r="AV188" s="13" t="s">
        <v>76</v>
      </c>
      <c r="AW188" s="13" t="s">
        <v>30</v>
      </c>
      <c r="AX188" s="13" t="s">
        <v>68</v>
      </c>
      <c r="AY188" s="233" t="s">
        <v>127</v>
      </c>
    </row>
    <row r="189" s="14" customFormat="1">
      <c r="A189" s="14"/>
      <c r="B189" s="234"/>
      <c r="C189" s="235"/>
      <c r="D189" s="225" t="s">
        <v>138</v>
      </c>
      <c r="E189" s="236" t="s">
        <v>18</v>
      </c>
      <c r="F189" s="237" t="s">
        <v>366</v>
      </c>
      <c r="G189" s="235"/>
      <c r="H189" s="238">
        <v>0.024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138</v>
      </c>
      <c r="AU189" s="244" t="s">
        <v>78</v>
      </c>
      <c r="AV189" s="14" t="s">
        <v>78</v>
      </c>
      <c r="AW189" s="14" t="s">
        <v>30</v>
      </c>
      <c r="AX189" s="14" t="s">
        <v>68</v>
      </c>
      <c r="AY189" s="244" t="s">
        <v>127</v>
      </c>
    </row>
    <row r="190" s="13" customFormat="1">
      <c r="A190" s="13"/>
      <c r="B190" s="223"/>
      <c r="C190" s="224"/>
      <c r="D190" s="225" t="s">
        <v>138</v>
      </c>
      <c r="E190" s="226" t="s">
        <v>18</v>
      </c>
      <c r="F190" s="227" t="s">
        <v>367</v>
      </c>
      <c r="G190" s="224"/>
      <c r="H190" s="226" t="s">
        <v>18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138</v>
      </c>
      <c r="AU190" s="233" t="s">
        <v>78</v>
      </c>
      <c r="AV190" s="13" t="s">
        <v>76</v>
      </c>
      <c r="AW190" s="13" t="s">
        <v>30</v>
      </c>
      <c r="AX190" s="13" t="s">
        <v>68</v>
      </c>
      <c r="AY190" s="233" t="s">
        <v>127</v>
      </c>
    </row>
    <row r="191" s="14" customFormat="1">
      <c r="A191" s="14"/>
      <c r="B191" s="234"/>
      <c r="C191" s="235"/>
      <c r="D191" s="225" t="s">
        <v>138</v>
      </c>
      <c r="E191" s="236" t="s">
        <v>18</v>
      </c>
      <c r="F191" s="237" t="s">
        <v>368</v>
      </c>
      <c r="G191" s="235"/>
      <c r="H191" s="238">
        <v>0.34999999999999998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138</v>
      </c>
      <c r="AU191" s="244" t="s">
        <v>78</v>
      </c>
      <c r="AV191" s="14" t="s">
        <v>78</v>
      </c>
      <c r="AW191" s="14" t="s">
        <v>30</v>
      </c>
      <c r="AX191" s="14" t="s">
        <v>68</v>
      </c>
      <c r="AY191" s="244" t="s">
        <v>127</v>
      </c>
    </row>
    <row r="192" s="15" customFormat="1">
      <c r="A192" s="15"/>
      <c r="B192" s="245"/>
      <c r="C192" s="246"/>
      <c r="D192" s="225" t="s">
        <v>138</v>
      </c>
      <c r="E192" s="247" t="s">
        <v>18</v>
      </c>
      <c r="F192" s="248" t="s">
        <v>142</v>
      </c>
      <c r="G192" s="246"/>
      <c r="H192" s="249">
        <v>0.38500000000000001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5" t="s">
        <v>138</v>
      </c>
      <c r="AU192" s="255" t="s">
        <v>78</v>
      </c>
      <c r="AV192" s="15" t="s">
        <v>134</v>
      </c>
      <c r="AW192" s="15" t="s">
        <v>30</v>
      </c>
      <c r="AX192" s="15" t="s">
        <v>76</v>
      </c>
      <c r="AY192" s="255" t="s">
        <v>127</v>
      </c>
    </row>
    <row r="193" s="2" customFormat="1" ht="16.5" customHeight="1">
      <c r="A193" s="39"/>
      <c r="B193" s="40"/>
      <c r="C193" s="260" t="s">
        <v>7</v>
      </c>
      <c r="D193" s="260" t="s">
        <v>272</v>
      </c>
      <c r="E193" s="261" t="s">
        <v>369</v>
      </c>
      <c r="F193" s="262" t="s">
        <v>370</v>
      </c>
      <c r="G193" s="263" t="s">
        <v>334</v>
      </c>
      <c r="H193" s="264">
        <v>11.310000000000001</v>
      </c>
      <c r="I193" s="265"/>
      <c r="J193" s="266">
        <f>ROUND(I193*H193,2)</f>
        <v>0</v>
      </c>
      <c r="K193" s="262" t="s">
        <v>18</v>
      </c>
      <c r="L193" s="267"/>
      <c r="M193" s="268" t="s">
        <v>18</v>
      </c>
      <c r="N193" s="269" t="s">
        <v>39</v>
      </c>
      <c r="O193" s="85"/>
      <c r="P193" s="214">
        <f>O193*H193</f>
        <v>0</v>
      </c>
      <c r="Q193" s="214">
        <v>0.001</v>
      </c>
      <c r="R193" s="214">
        <f>Q193*H193</f>
        <v>0.011310000000000001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196</v>
      </c>
      <c r="AT193" s="216" t="s">
        <v>272</v>
      </c>
      <c r="AU193" s="216" t="s">
        <v>78</v>
      </c>
      <c r="AY193" s="18" t="s">
        <v>127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76</v>
      </c>
      <c r="BK193" s="217">
        <f>ROUND(I193*H193,2)</f>
        <v>0</v>
      </c>
      <c r="BL193" s="18" t="s">
        <v>134</v>
      </c>
      <c r="BM193" s="216" t="s">
        <v>371</v>
      </c>
    </row>
    <row r="194" s="13" customFormat="1">
      <c r="A194" s="13"/>
      <c r="B194" s="223"/>
      <c r="C194" s="224"/>
      <c r="D194" s="225" t="s">
        <v>138</v>
      </c>
      <c r="E194" s="226" t="s">
        <v>18</v>
      </c>
      <c r="F194" s="227" t="s">
        <v>372</v>
      </c>
      <c r="G194" s="224"/>
      <c r="H194" s="226" t="s">
        <v>18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138</v>
      </c>
      <c r="AU194" s="233" t="s">
        <v>78</v>
      </c>
      <c r="AV194" s="13" t="s">
        <v>76</v>
      </c>
      <c r="AW194" s="13" t="s">
        <v>30</v>
      </c>
      <c r="AX194" s="13" t="s">
        <v>68</v>
      </c>
      <c r="AY194" s="233" t="s">
        <v>127</v>
      </c>
    </row>
    <row r="195" s="14" customFormat="1">
      <c r="A195" s="14"/>
      <c r="B195" s="234"/>
      <c r="C195" s="235"/>
      <c r="D195" s="225" t="s">
        <v>138</v>
      </c>
      <c r="E195" s="236" t="s">
        <v>18</v>
      </c>
      <c r="F195" s="237" t="s">
        <v>373</v>
      </c>
      <c r="G195" s="235"/>
      <c r="H195" s="238">
        <v>11.310000000000001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138</v>
      </c>
      <c r="AU195" s="244" t="s">
        <v>78</v>
      </c>
      <c r="AV195" s="14" t="s">
        <v>78</v>
      </c>
      <c r="AW195" s="14" t="s">
        <v>30</v>
      </c>
      <c r="AX195" s="14" t="s">
        <v>76</v>
      </c>
      <c r="AY195" s="244" t="s">
        <v>127</v>
      </c>
    </row>
    <row r="196" s="2" customFormat="1" ht="16.5" customHeight="1">
      <c r="A196" s="39"/>
      <c r="B196" s="40"/>
      <c r="C196" s="260" t="s">
        <v>374</v>
      </c>
      <c r="D196" s="260" t="s">
        <v>272</v>
      </c>
      <c r="E196" s="261" t="s">
        <v>375</v>
      </c>
      <c r="F196" s="262" t="s">
        <v>376</v>
      </c>
      <c r="G196" s="263" t="s">
        <v>334</v>
      </c>
      <c r="H196" s="264">
        <v>23.52</v>
      </c>
      <c r="I196" s="265"/>
      <c r="J196" s="266">
        <f>ROUND(I196*H196,2)</f>
        <v>0</v>
      </c>
      <c r="K196" s="262" t="s">
        <v>18</v>
      </c>
      <c r="L196" s="267"/>
      <c r="M196" s="268" t="s">
        <v>18</v>
      </c>
      <c r="N196" s="269" t="s">
        <v>39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196</v>
      </c>
      <c r="AT196" s="216" t="s">
        <v>272</v>
      </c>
      <c r="AU196" s="216" t="s">
        <v>78</v>
      </c>
      <c r="AY196" s="18" t="s">
        <v>127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76</v>
      </c>
      <c r="BK196" s="217">
        <f>ROUND(I196*H196,2)</f>
        <v>0</v>
      </c>
      <c r="BL196" s="18" t="s">
        <v>134</v>
      </c>
      <c r="BM196" s="216" t="s">
        <v>377</v>
      </c>
    </row>
    <row r="197" s="13" customFormat="1">
      <c r="A197" s="13"/>
      <c r="B197" s="223"/>
      <c r="C197" s="224"/>
      <c r="D197" s="225" t="s">
        <v>138</v>
      </c>
      <c r="E197" s="226" t="s">
        <v>18</v>
      </c>
      <c r="F197" s="227" t="s">
        <v>378</v>
      </c>
      <c r="G197" s="224"/>
      <c r="H197" s="226" t="s">
        <v>18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138</v>
      </c>
      <c r="AU197" s="233" t="s">
        <v>78</v>
      </c>
      <c r="AV197" s="13" t="s">
        <v>76</v>
      </c>
      <c r="AW197" s="13" t="s">
        <v>30</v>
      </c>
      <c r="AX197" s="13" t="s">
        <v>68</v>
      </c>
      <c r="AY197" s="233" t="s">
        <v>127</v>
      </c>
    </row>
    <row r="198" s="14" customFormat="1">
      <c r="A198" s="14"/>
      <c r="B198" s="234"/>
      <c r="C198" s="235"/>
      <c r="D198" s="225" t="s">
        <v>138</v>
      </c>
      <c r="E198" s="236" t="s">
        <v>18</v>
      </c>
      <c r="F198" s="237" t="s">
        <v>379</v>
      </c>
      <c r="G198" s="235"/>
      <c r="H198" s="238">
        <v>23.52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138</v>
      </c>
      <c r="AU198" s="244" t="s">
        <v>78</v>
      </c>
      <c r="AV198" s="14" t="s">
        <v>78</v>
      </c>
      <c r="AW198" s="14" t="s">
        <v>30</v>
      </c>
      <c r="AX198" s="14" t="s">
        <v>76</v>
      </c>
      <c r="AY198" s="244" t="s">
        <v>127</v>
      </c>
    </row>
    <row r="199" s="2" customFormat="1" ht="16.5" customHeight="1">
      <c r="A199" s="39"/>
      <c r="B199" s="40"/>
      <c r="C199" s="205" t="s">
        <v>380</v>
      </c>
      <c r="D199" s="205" t="s">
        <v>129</v>
      </c>
      <c r="E199" s="206" t="s">
        <v>381</v>
      </c>
      <c r="F199" s="207" t="s">
        <v>382</v>
      </c>
      <c r="G199" s="208" t="s">
        <v>132</v>
      </c>
      <c r="H199" s="209">
        <v>750</v>
      </c>
      <c r="I199" s="210"/>
      <c r="J199" s="211">
        <f>ROUND(I199*H199,2)</f>
        <v>0</v>
      </c>
      <c r="K199" s="207" t="s">
        <v>18</v>
      </c>
      <c r="L199" s="45"/>
      <c r="M199" s="212" t="s">
        <v>18</v>
      </c>
      <c r="N199" s="213" t="s">
        <v>39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134</v>
      </c>
      <c r="AT199" s="216" t="s">
        <v>129</v>
      </c>
      <c r="AU199" s="216" t="s">
        <v>78</v>
      </c>
      <c r="AY199" s="18" t="s">
        <v>127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76</v>
      </c>
      <c r="BK199" s="217">
        <f>ROUND(I199*H199,2)</f>
        <v>0</v>
      </c>
      <c r="BL199" s="18" t="s">
        <v>134</v>
      </c>
      <c r="BM199" s="216" t="s">
        <v>383</v>
      </c>
    </row>
    <row r="200" s="13" customFormat="1">
      <c r="A200" s="13"/>
      <c r="B200" s="223"/>
      <c r="C200" s="224"/>
      <c r="D200" s="225" t="s">
        <v>138</v>
      </c>
      <c r="E200" s="226" t="s">
        <v>18</v>
      </c>
      <c r="F200" s="227" t="s">
        <v>384</v>
      </c>
      <c r="G200" s="224"/>
      <c r="H200" s="226" t="s">
        <v>18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138</v>
      </c>
      <c r="AU200" s="233" t="s">
        <v>78</v>
      </c>
      <c r="AV200" s="13" t="s">
        <v>76</v>
      </c>
      <c r="AW200" s="13" t="s">
        <v>30</v>
      </c>
      <c r="AX200" s="13" t="s">
        <v>68</v>
      </c>
      <c r="AY200" s="233" t="s">
        <v>127</v>
      </c>
    </row>
    <row r="201" s="14" customFormat="1">
      <c r="A201" s="14"/>
      <c r="B201" s="234"/>
      <c r="C201" s="235"/>
      <c r="D201" s="225" t="s">
        <v>138</v>
      </c>
      <c r="E201" s="236" t="s">
        <v>18</v>
      </c>
      <c r="F201" s="237" t="s">
        <v>385</v>
      </c>
      <c r="G201" s="235"/>
      <c r="H201" s="238">
        <v>750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138</v>
      </c>
      <c r="AU201" s="244" t="s">
        <v>78</v>
      </c>
      <c r="AV201" s="14" t="s">
        <v>78</v>
      </c>
      <c r="AW201" s="14" t="s">
        <v>30</v>
      </c>
      <c r="AX201" s="14" t="s">
        <v>76</v>
      </c>
      <c r="AY201" s="244" t="s">
        <v>127</v>
      </c>
    </row>
    <row r="202" s="2" customFormat="1" ht="16.5" customHeight="1">
      <c r="A202" s="39"/>
      <c r="B202" s="40"/>
      <c r="C202" s="260" t="s">
        <v>386</v>
      </c>
      <c r="D202" s="260" t="s">
        <v>272</v>
      </c>
      <c r="E202" s="261" t="s">
        <v>387</v>
      </c>
      <c r="F202" s="262" t="s">
        <v>388</v>
      </c>
      <c r="G202" s="263" t="s">
        <v>150</v>
      </c>
      <c r="H202" s="264">
        <v>112.5</v>
      </c>
      <c r="I202" s="265"/>
      <c r="J202" s="266">
        <f>ROUND(I202*H202,2)</f>
        <v>0</v>
      </c>
      <c r="K202" s="262" t="s">
        <v>18</v>
      </c>
      <c r="L202" s="267"/>
      <c r="M202" s="268" t="s">
        <v>18</v>
      </c>
      <c r="N202" s="269" t="s">
        <v>39</v>
      </c>
      <c r="O202" s="85"/>
      <c r="P202" s="214">
        <f>O202*H202</f>
        <v>0</v>
      </c>
      <c r="Q202" s="214">
        <v>0.20000000000000001</v>
      </c>
      <c r="R202" s="214">
        <f>Q202*H202</f>
        <v>22.5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196</v>
      </c>
      <c r="AT202" s="216" t="s">
        <v>272</v>
      </c>
      <c r="AU202" s="216" t="s">
        <v>78</v>
      </c>
      <c r="AY202" s="18" t="s">
        <v>127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76</v>
      </c>
      <c r="BK202" s="217">
        <f>ROUND(I202*H202,2)</f>
        <v>0</v>
      </c>
      <c r="BL202" s="18" t="s">
        <v>134</v>
      </c>
      <c r="BM202" s="216" t="s">
        <v>389</v>
      </c>
    </row>
    <row r="203" s="13" customFormat="1">
      <c r="A203" s="13"/>
      <c r="B203" s="223"/>
      <c r="C203" s="224"/>
      <c r="D203" s="225" t="s">
        <v>138</v>
      </c>
      <c r="E203" s="226" t="s">
        <v>18</v>
      </c>
      <c r="F203" s="227" t="s">
        <v>390</v>
      </c>
      <c r="G203" s="224"/>
      <c r="H203" s="226" t="s">
        <v>18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138</v>
      </c>
      <c r="AU203" s="233" t="s">
        <v>78</v>
      </c>
      <c r="AV203" s="13" t="s">
        <v>76</v>
      </c>
      <c r="AW203" s="13" t="s">
        <v>30</v>
      </c>
      <c r="AX203" s="13" t="s">
        <v>68</v>
      </c>
      <c r="AY203" s="233" t="s">
        <v>127</v>
      </c>
    </row>
    <row r="204" s="14" customFormat="1">
      <c r="A204" s="14"/>
      <c r="B204" s="234"/>
      <c r="C204" s="235"/>
      <c r="D204" s="225" t="s">
        <v>138</v>
      </c>
      <c r="E204" s="236" t="s">
        <v>18</v>
      </c>
      <c r="F204" s="237" t="s">
        <v>391</v>
      </c>
      <c r="G204" s="235"/>
      <c r="H204" s="238">
        <v>112.5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138</v>
      </c>
      <c r="AU204" s="244" t="s">
        <v>78</v>
      </c>
      <c r="AV204" s="14" t="s">
        <v>78</v>
      </c>
      <c r="AW204" s="14" t="s">
        <v>30</v>
      </c>
      <c r="AX204" s="14" t="s">
        <v>76</v>
      </c>
      <c r="AY204" s="244" t="s">
        <v>127</v>
      </c>
    </row>
    <row r="205" s="2" customFormat="1" ht="16.5" customHeight="1">
      <c r="A205" s="39"/>
      <c r="B205" s="40"/>
      <c r="C205" s="205" t="s">
        <v>241</v>
      </c>
      <c r="D205" s="205" t="s">
        <v>129</v>
      </c>
      <c r="E205" s="206" t="s">
        <v>392</v>
      </c>
      <c r="F205" s="207" t="s">
        <v>393</v>
      </c>
      <c r="G205" s="208" t="s">
        <v>150</v>
      </c>
      <c r="H205" s="209">
        <v>32.479999999999997</v>
      </c>
      <c r="I205" s="210"/>
      <c r="J205" s="211">
        <f>ROUND(I205*H205,2)</f>
        <v>0</v>
      </c>
      <c r="K205" s="207" t="s">
        <v>133</v>
      </c>
      <c r="L205" s="45"/>
      <c r="M205" s="212" t="s">
        <v>18</v>
      </c>
      <c r="N205" s="213" t="s">
        <v>39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134</v>
      </c>
      <c r="AT205" s="216" t="s">
        <v>129</v>
      </c>
      <c r="AU205" s="216" t="s">
        <v>78</v>
      </c>
      <c r="AY205" s="18" t="s">
        <v>127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76</v>
      </c>
      <c r="BK205" s="217">
        <f>ROUND(I205*H205,2)</f>
        <v>0</v>
      </c>
      <c r="BL205" s="18" t="s">
        <v>134</v>
      </c>
      <c r="BM205" s="216" t="s">
        <v>394</v>
      </c>
    </row>
    <row r="206" s="2" customFormat="1">
      <c r="A206" s="39"/>
      <c r="B206" s="40"/>
      <c r="C206" s="41"/>
      <c r="D206" s="218" t="s">
        <v>136</v>
      </c>
      <c r="E206" s="41"/>
      <c r="F206" s="219" t="s">
        <v>395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136</v>
      </c>
      <c r="AU206" s="18" t="s">
        <v>78</v>
      </c>
    </row>
    <row r="207" s="13" customFormat="1">
      <c r="A207" s="13"/>
      <c r="B207" s="223"/>
      <c r="C207" s="224"/>
      <c r="D207" s="225" t="s">
        <v>138</v>
      </c>
      <c r="E207" s="226" t="s">
        <v>18</v>
      </c>
      <c r="F207" s="227" t="s">
        <v>304</v>
      </c>
      <c r="G207" s="224"/>
      <c r="H207" s="226" t="s">
        <v>18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138</v>
      </c>
      <c r="AU207" s="233" t="s">
        <v>78</v>
      </c>
      <c r="AV207" s="13" t="s">
        <v>76</v>
      </c>
      <c r="AW207" s="13" t="s">
        <v>30</v>
      </c>
      <c r="AX207" s="13" t="s">
        <v>68</v>
      </c>
      <c r="AY207" s="233" t="s">
        <v>127</v>
      </c>
    </row>
    <row r="208" s="13" customFormat="1">
      <c r="A208" s="13"/>
      <c r="B208" s="223"/>
      <c r="C208" s="224"/>
      <c r="D208" s="225" t="s">
        <v>138</v>
      </c>
      <c r="E208" s="226" t="s">
        <v>18</v>
      </c>
      <c r="F208" s="227" t="s">
        <v>396</v>
      </c>
      <c r="G208" s="224"/>
      <c r="H208" s="226" t="s">
        <v>18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138</v>
      </c>
      <c r="AU208" s="233" t="s">
        <v>78</v>
      </c>
      <c r="AV208" s="13" t="s">
        <v>76</v>
      </c>
      <c r="AW208" s="13" t="s">
        <v>30</v>
      </c>
      <c r="AX208" s="13" t="s">
        <v>68</v>
      </c>
      <c r="AY208" s="233" t="s">
        <v>127</v>
      </c>
    </row>
    <row r="209" s="14" customFormat="1">
      <c r="A209" s="14"/>
      <c r="B209" s="234"/>
      <c r="C209" s="235"/>
      <c r="D209" s="225" t="s">
        <v>138</v>
      </c>
      <c r="E209" s="236" t="s">
        <v>18</v>
      </c>
      <c r="F209" s="237" t="s">
        <v>397</v>
      </c>
      <c r="G209" s="235"/>
      <c r="H209" s="238">
        <v>3.1000000000000001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138</v>
      </c>
      <c r="AU209" s="244" t="s">
        <v>78</v>
      </c>
      <c r="AV209" s="14" t="s">
        <v>78</v>
      </c>
      <c r="AW209" s="14" t="s">
        <v>30</v>
      </c>
      <c r="AX209" s="14" t="s">
        <v>68</v>
      </c>
      <c r="AY209" s="244" t="s">
        <v>127</v>
      </c>
    </row>
    <row r="210" s="13" customFormat="1">
      <c r="A210" s="13"/>
      <c r="B210" s="223"/>
      <c r="C210" s="224"/>
      <c r="D210" s="225" t="s">
        <v>138</v>
      </c>
      <c r="E210" s="226" t="s">
        <v>18</v>
      </c>
      <c r="F210" s="227" t="s">
        <v>398</v>
      </c>
      <c r="G210" s="224"/>
      <c r="H210" s="226" t="s">
        <v>18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138</v>
      </c>
      <c r="AU210" s="233" t="s">
        <v>78</v>
      </c>
      <c r="AV210" s="13" t="s">
        <v>76</v>
      </c>
      <c r="AW210" s="13" t="s">
        <v>30</v>
      </c>
      <c r="AX210" s="13" t="s">
        <v>68</v>
      </c>
      <c r="AY210" s="233" t="s">
        <v>127</v>
      </c>
    </row>
    <row r="211" s="14" customFormat="1">
      <c r="A211" s="14"/>
      <c r="B211" s="234"/>
      <c r="C211" s="235"/>
      <c r="D211" s="225" t="s">
        <v>138</v>
      </c>
      <c r="E211" s="236" t="s">
        <v>18</v>
      </c>
      <c r="F211" s="237" t="s">
        <v>399</v>
      </c>
      <c r="G211" s="235"/>
      <c r="H211" s="238">
        <v>29.379999999999999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138</v>
      </c>
      <c r="AU211" s="244" t="s">
        <v>78</v>
      </c>
      <c r="AV211" s="14" t="s">
        <v>78</v>
      </c>
      <c r="AW211" s="14" t="s">
        <v>30</v>
      </c>
      <c r="AX211" s="14" t="s">
        <v>68</v>
      </c>
      <c r="AY211" s="244" t="s">
        <v>127</v>
      </c>
    </row>
    <row r="212" s="15" customFormat="1">
      <c r="A212" s="15"/>
      <c r="B212" s="245"/>
      <c r="C212" s="246"/>
      <c r="D212" s="225" t="s">
        <v>138</v>
      </c>
      <c r="E212" s="247" t="s">
        <v>18</v>
      </c>
      <c r="F212" s="248" t="s">
        <v>142</v>
      </c>
      <c r="G212" s="246"/>
      <c r="H212" s="249">
        <v>32.479999999999997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5" t="s">
        <v>138</v>
      </c>
      <c r="AU212" s="255" t="s">
        <v>78</v>
      </c>
      <c r="AV212" s="15" t="s">
        <v>134</v>
      </c>
      <c r="AW212" s="15" t="s">
        <v>30</v>
      </c>
      <c r="AX212" s="15" t="s">
        <v>76</v>
      </c>
      <c r="AY212" s="255" t="s">
        <v>127</v>
      </c>
    </row>
    <row r="213" s="2" customFormat="1" ht="16.5" customHeight="1">
      <c r="A213" s="39"/>
      <c r="B213" s="40"/>
      <c r="C213" s="205" t="s">
        <v>400</v>
      </c>
      <c r="D213" s="205" t="s">
        <v>129</v>
      </c>
      <c r="E213" s="206" t="s">
        <v>401</v>
      </c>
      <c r="F213" s="207" t="s">
        <v>402</v>
      </c>
      <c r="G213" s="208" t="s">
        <v>150</v>
      </c>
      <c r="H213" s="209">
        <v>32.479999999999997</v>
      </c>
      <c r="I213" s="210"/>
      <c r="J213" s="211">
        <f>ROUND(I213*H213,2)</f>
        <v>0</v>
      </c>
      <c r="K213" s="207" t="s">
        <v>133</v>
      </c>
      <c r="L213" s="45"/>
      <c r="M213" s="212" t="s">
        <v>18</v>
      </c>
      <c r="N213" s="213" t="s">
        <v>39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134</v>
      </c>
      <c r="AT213" s="216" t="s">
        <v>129</v>
      </c>
      <c r="AU213" s="216" t="s">
        <v>78</v>
      </c>
      <c r="AY213" s="18" t="s">
        <v>127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76</v>
      </c>
      <c r="BK213" s="217">
        <f>ROUND(I213*H213,2)</f>
        <v>0</v>
      </c>
      <c r="BL213" s="18" t="s">
        <v>134</v>
      </c>
      <c r="BM213" s="216" t="s">
        <v>403</v>
      </c>
    </row>
    <row r="214" s="2" customFormat="1">
      <c r="A214" s="39"/>
      <c r="B214" s="40"/>
      <c r="C214" s="41"/>
      <c r="D214" s="218" t="s">
        <v>136</v>
      </c>
      <c r="E214" s="41"/>
      <c r="F214" s="219" t="s">
        <v>404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136</v>
      </c>
      <c r="AU214" s="18" t="s">
        <v>78</v>
      </c>
    </row>
    <row r="215" s="14" customFormat="1">
      <c r="A215" s="14"/>
      <c r="B215" s="234"/>
      <c r="C215" s="235"/>
      <c r="D215" s="225" t="s">
        <v>138</v>
      </c>
      <c r="E215" s="236" t="s">
        <v>18</v>
      </c>
      <c r="F215" s="237" t="s">
        <v>405</v>
      </c>
      <c r="G215" s="235"/>
      <c r="H215" s="238">
        <v>32.479999999999997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138</v>
      </c>
      <c r="AU215" s="244" t="s">
        <v>78</v>
      </c>
      <c r="AV215" s="14" t="s">
        <v>78</v>
      </c>
      <c r="AW215" s="14" t="s">
        <v>30</v>
      </c>
      <c r="AX215" s="14" t="s">
        <v>76</v>
      </c>
      <c r="AY215" s="244" t="s">
        <v>127</v>
      </c>
    </row>
    <row r="216" s="2" customFormat="1" ht="16.5" customHeight="1">
      <c r="A216" s="39"/>
      <c r="B216" s="40"/>
      <c r="C216" s="205" t="s">
        <v>406</v>
      </c>
      <c r="D216" s="205" t="s">
        <v>129</v>
      </c>
      <c r="E216" s="206" t="s">
        <v>407</v>
      </c>
      <c r="F216" s="207" t="s">
        <v>408</v>
      </c>
      <c r="G216" s="208" t="s">
        <v>150</v>
      </c>
      <c r="H216" s="209">
        <v>32.479999999999997</v>
      </c>
      <c r="I216" s="210"/>
      <c r="J216" s="211">
        <f>ROUND(I216*H216,2)</f>
        <v>0</v>
      </c>
      <c r="K216" s="207" t="s">
        <v>133</v>
      </c>
      <c r="L216" s="45"/>
      <c r="M216" s="212" t="s">
        <v>18</v>
      </c>
      <c r="N216" s="213" t="s">
        <v>39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134</v>
      </c>
      <c r="AT216" s="216" t="s">
        <v>129</v>
      </c>
      <c r="AU216" s="216" t="s">
        <v>78</v>
      </c>
      <c r="AY216" s="18" t="s">
        <v>127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76</v>
      </c>
      <c r="BK216" s="217">
        <f>ROUND(I216*H216,2)</f>
        <v>0</v>
      </c>
      <c r="BL216" s="18" t="s">
        <v>134</v>
      </c>
      <c r="BM216" s="216" t="s">
        <v>409</v>
      </c>
    </row>
    <row r="217" s="2" customFormat="1">
      <c r="A217" s="39"/>
      <c r="B217" s="40"/>
      <c r="C217" s="41"/>
      <c r="D217" s="218" t="s">
        <v>136</v>
      </c>
      <c r="E217" s="41"/>
      <c r="F217" s="219" t="s">
        <v>410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136</v>
      </c>
      <c r="AU217" s="18" t="s">
        <v>78</v>
      </c>
    </row>
    <row r="218" s="2" customFormat="1" ht="24.15" customHeight="1">
      <c r="A218" s="39"/>
      <c r="B218" s="40"/>
      <c r="C218" s="205" t="s">
        <v>411</v>
      </c>
      <c r="D218" s="205" t="s">
        <v>129</v>
      </c>
      <c r="E218" s="206" t="s">
        <v>412</v>
      </c>
      <c r="F218" s="207" t="s">
        <v>413</v>
      </c>
      <c r="G218" s="208" t="s">
        <v>132</v>
      </c>
      <c r="H218" s="209">
        <v>28858</v>
      </c>
      <c r="I218" s="210"/>
      <c r="J218" s="211">
        <f>ROUND(I218*H218,2)</f>
        <v>0</v>
      </c>
      <c r="K218" s="207" t="s">
        <v>133</v>
      </c>
      <c r="L218" s="45"/>
      <c r="M218" s="212" t="s">
        <v>18</v>
      </c>
      <c r="N218" s="213" t="s">
        <v>39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134</v>
      </c>
      <c r="AT218" s="216" t="s">
        <v>129</v>
      </c>
      <c r="AU218" s="216" t="s">
        <v>78</v>
      </c>
      <c r="AY218" s="18" t="s">
        <v>127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76</v>
      </c>
      <c r="BK218" s="217">
        <f>ROUND(I218*H218,2)</f>
        <v>0</v>
      </c>
      <c r="BL218" s="18" t="s">
        <v>134</v>
      </c>
      <c r="BM218" s="216" t="s">
        <v>414</v>
      </c>
    </row>
    <row r="219" s="2" customFormat="1">
      <c r="A219" s="39"/>
      <c r="B219" s="40"/>
      <c r="C219" s="41"/>
      <c r="D219" s="218" t="s">
        <v>136</v>
      </c>
      <c r="E219" s="41"/>
      <c r="F219" s="219" t="s">
        <v>415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136</v>
      </c>
      <c r="AU219" s="18" t="s">
        <v>78</v>
      </c>
    </row>
    <row r="220" s="13" customFormat="1">
      <c r="A220" s="13"/>
      <c r="B220" s="223"/>
      <c r="C220" s="224"/>
      <c r="D220" s="225" t="s">
        <v>138</v>
      </c>
      <c r="E220" s="226" t="s">
        <v>18</v>
      </c>
      <c r="F220" s="227" t="s">
        <v>416</v>
      </c>
      <c r="G220" s="224"/>
      <c r="H220" s="226" t="s">
        <v>18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138</v>
      </c>
      <c r="AU220" s="233" t="s">
        <v>78</v>
      </c>
      <c r="AV220" s="13" t="s">
        <v>76</v>
      </c>
      <c r="AW220" s="13" t="s">
        <v>30</v>
      </c>
      <c r="AX220" s="13" t="s">
        <v>68</v>
      </c>
      <c r="AY220" s="233" t="s">
        <v>127</v>
      </c>
    </row>
    <row r="221" s="14" customFormat="1">
      <c r="A221" s="14"/>
      <c r="B221" s="234"/>
      <c r="C221" s="235"/>
      <c r="D221" s="225" t="s">
        <v>138</v>
      </c>
      <c r="E221" s="236" t="s">
        <v>18</v>
      </c>
      <c r="F221" s="237" t="s">
        <v>417</v>
      </c>
      <c r="G221" s="235"/>
      <c r="H221" s="238">
        <v>28858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138</v>
      </c>
      <c r="AU221" s="244" t="s">
        <v>78</v>
      </c>
      <c r="AV221" s="14" t="s">
        <v>78</v>
      </c>
      <c r="AW221" s="14" t="s">
        <v>30</v>
      </c>
      <c r="AX221" s="14" t="s">
        <v>68</v>
      </c>
      <c r="AY221" s="244" t="s">
        <v>127</v>
      </c>
    </row>
    <row r="222" s="15" customFormat="1">
      <c r="A222" s="15"/>
      <c r="B222" s="245"/>
      <c r="C222" s="246"/>
      <c r="D222" s="225" t="s">
        <v>138</v>
      </c>
      <c r="E222" s="247" t="s">
        <v>18</v>
      </c>
      <c r="F222" s="248" t="s">
        <v>142</v>
      </c>
      <c r="G222" s="246"/>
      <c r="H222" s="249">
        <v>28858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5" t="s">
        <v>138</v>
      </c>
      <c r="AU222" s="255" t="s">
        <v>78</v>
      </c>
      <c r="AV222" s="15" t="s">
        <v>134</v>
      </c>
      <c r="AW222" s="15" t="s">
        <v>30</v>
      </c>
      <c r="AX222" s="15" t="s">
        <v>76</v>
      </c>
      <c r="AY222" s="255" t="s">
        <v>127</v>
      </c>
    </row>
    <row r="223" s="2" customFormat="1" ht="16.5" customHeight="1">
      <c r="A223" s="39"/>
      <c r="B223" s="40"/>
      <c r="C223" s="260" t="s">
        <v>418</v>
      </c>
      <c r="D223" s="260" t="s">
        <v>272</v>
      </c>
      <c r="E223" s="261" t="s">
        <v>419</v>
      </c>
      <c r="F223" s="262" t="s">
        <v>420</v>
      </c>
      <c r="G223" s="263" t="s">
        <v>334</v>
      </c>
      <c r="H223" s="264">
        <v>136.80000000000001</v>
      </c>
      <c r="I223" s="265"/>
      <c r="J223" s="266">
        <f>ROUND(I223*H223,2)</f>
        <v>0</v>
      </c>
      <c r="K223" s="262" t="s">
        <v>18</v>
      </c>
      <c r="L223" s="267"/>
      <c r="M223" s="268" t="s">
        <v>18</v>
      </c>
      <c r="N223" s="269" t="s">
        <v>39</v>
      </c>
      <c r="O223" s="85"/>
      <c r="P223" s="214">
        <f>O223*H223</f>
        <v>0</v>
      </c>
      <c r="Q223" s="214">
        <v>0.001</v>
      </c>
      <c r="R223" s="214">
        <f>Q223*H223</f>
        <v>0.13680000000000001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196</v>
      </c>
      <c r="AT223" s="216" t="s">
        <v>272</v>
      </c>
      <c r="AU223" s="216" t="s">
        <v>78</v>
      </c>
      <c r="AY223" s="18" t="s">
        <v>127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76</v>
      </c>
      <c r="BK223" s="217">
        <f>ROUND(I223*H223,2)</f>
        <v>0</v>
      </c>
      <c r="BL223" s="18" t="s">
        <v>134</v>
      </c>
      <c r="BM223" s="216" t="s">
        <v>421</v>
      </c>
    </row>
    <row r="224" s="13" customFormat="1">
      <c r="A224" s="13"/>
      <c r="B224" s="223"/>
      <c r="C224" s="224"/>
      <c r="D224" s="225" t="s">
        <v>138</v>
      </c>
      <c r="E224" s="226" t="s">
        <v>18</v>
      </c>
      <c r="F224" s="227" t="s">
        <v>422</v>
      </c>
      <c r="G224" s="224"/>
      <c r="H224" s="226" t="s">
        <v>18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138</v>
      </c>
      <c r="AU224" s="233" t="s">
        <v>78</v>
      </c>
      <c r="AV224" s="13" t="s">
        <v>76</v>
      </c>
      <c r="AW224" s="13" t="s">
        <v>30</v>
      </c>
      <c r="AX224" s="13" t="s">
        <v>68</v>
      </c>
      <c r="AY224" s="233" t="s">
        <v>127</v>
      </c>
    </row>
    <row r="225" s="14" customFormat="1">
      <c r="A225" s="14"/>
      <c r="B225" s="234"/>
      <c r="C225" s="235"/>
      <c r="D225" s="225" t="s">
        <v>138</v>
      </c>
      <c r="E225" s="236" t="s">
        <v>18</v>
      </c>
      <c r="F225" s="237" t="s">
        <v>423</v>
      </c>
      <c r="G225" s="235"/>
      <c r="H225" s="238">
        <v>136.80000000000001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138</v>
      </c>
      <c r="AU225" s="244" t="s">
        <v>78</v>
      </c>
      <c r="AV225" s="14" t="s">
        <v>78</v>
      </c>
      <c r="AW225" s="14" t="s">
        <v>30</v>
      </c>
      <c r="AX225" s="14" t="s">
        <v>76</v>
      </c>
      <c r="AY225" s="244" t="s">
        <v>127</v>
      </c>
    </row>
    <row r="226" s="2" customFormat="1" ht="16.5" customHeight="1">
      <c r="A226" s="39"/>
      <c r="B226" s="40"/>
      <c r="C226" s="260" t="s">
        <v>424</v>
      </c>
      <c r="D226" s="260" t="s">
        <v>272</v>
      </c>
      <c r="E226" s="261" t="s">
        <v>425</v>
      </c>
      <c r="F226" s="262" t="s">
        <v>426</v>
      </c>
      <c r="G226" s="263" t="s">
        <v>334</v>
      </c>
      <c r="H226" s="264">
        <v>33.415999999999997</v>
      </c>
      <c r="I226" s="265"/>
      <c r="J226" s="266">
        <f>ROUND(I226*H226,2)</f>
        <v>0</v>
      </c>
      <c r="K226" s="262" t="s">
        <v>18</v>
      </c>
      <c r="L226" s="267"/>
      <c r="M226" s="268" t="s">
        <v>18</v>
      </c>
      <c r="N226" s="269" t="s">
        <v>39</v>
      </c>
      <c r="O226" s="85"/>
      <c r="P226" s="214">
        <f>O226*H226</f>
        <v>0</v>
      </c>
      <c r="Q226" s="214">
        <v>0.001</v>
      </c>
      <c r="R226" s="214">
        <f>Q226*H226</f>
        <v>0.033415999999999994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196</v>
      </c>
      <c r="AT226" s="216" t="s">
        <v>272</v>
      </c>
      <c r="AU226" s="216" t="s">
        <v>78</v>
      </c>
      <c r="AY226" s="18" t="s">
        <v>127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76</v>
      </c>
      <c r="BK226" s="217">
        <f>ROUND(I226*H226,2)</f>
        <v>0</v>
      </c>
      <c r="BL226" s="18" t="s">
        <v>134</v>
      </c>
      <c r="BM226" s="216" t="s">
        <v>427</v>
      </c>
    </row>
    <row r="227" s="13" customFormat="1">
      <c r="A227" s="13"/>
      <c r="B227" s="223"/>
      <c r="C227" s="224"/>
      <c r="D227" s="225" t="s">
        <v>138</v>
      </c>
      <c r="E227" s="226" t="s">
        <v>18</v>
      </c>
      <c r="F227" s="227" t="s">
        <v>428</v>
      </c>
      <c r="G227" s="224"/>
      <c r="H227" s="226" t="s">
        <v>18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138</v>
      </c>
      <c r="AU227" s="233" t="s">
        <v>78</v>
      </c>
      <c r="AV227" s="13" t="s">
        <v>76</v>
      </c>
      <c r="AW227" s="13" t="s">
        <v>30</v>
      </c>
      <c r="AX227" s="13" t="s">
        <v>68</v>
      </c>
      <c r="AY227" s="233" t="s">
        <v>127</v>
      </c>
    </row>
    <row r="228" s="14" customFormat="1">
      <c r="A228" s="14"/>
      <c r="B228" s="234"/>
      <c r="C228" s="235"/>
      <c r="D228" s="225" t="s">
        <v>138</v>
      </c>
      <c r="E228" s="236" t="s">
        <v>18</v>
      </c>
      <c r="F228" s="237" t="s">
        <v>429</v>
      </c>
      <c r="G228" s="235"/>
      <c r="H228" s="238">
        <v>33.415999999999997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138</v>
      </c>
      <c r="AU228" s="244" t="s">
        <v>78</v>
      </c>
      <c r="AV228" s="14" t="s">
        <v>78</v>
      </c>
      <c r="AW228" s="14" t="s">
        <v>30</v>
      </c>
      <c r="AX228" s="14" t="s">
        <v>76</v>
      </c>
      <c r="AY228" s="244" t="s">
        <v>127</v>
      </c>
    </row>
    <row r="229" s="2" customFormat="1" ht="16.5" customHeight="1">
      <c r="A229" s="39"/>
      <c r="B229" s="40"/>
      <c r="C229" s="260" t="s">
        <v>266</v>
      </c>
      <c r="D229" s="260" t="s">
        <v>272</v>
      </c>
      <c r="E229" s="261" t="s">
        <v>430</v>
      </c>
      <c r="F229" s="262" t="s">
        <v>431</v>
      </c>
      <c r="G229" s="263" t="s">
        <v>334</v>
      </c>
      <c r="H229" s="264">
        <v>27.736000000000001</v>
      </c>
      <c r="I229" s="265"/>
      <c r="J229" s="266">
        <f>ROUND(I229*H229,2)</f>
        <v>0</v>
      </c>
      <c r="K229" s="262" t="s">
        <v>18</v>
      </c>
      <c r="L229" s="267"/>
      <c r="M229" s="268" t="s">
        <v>18</v>
      </c>
      <c r="N229" s="269" t="s">
        <v>39</v>
      </c>
      <c r="O229" s="85"/>
      <c r="P229" s="214">
        <f>O229*H229</f>
        <v>0</v>
      </c>
      <c r="Q229" s="214">
        <v>0.001</v>
      </c>
      <c r="R229" s="214">
        <f>Q229*H229</f>
        <v>0.027736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196</v>
      </c>
      <c r="AT229" s="216" t="s">
        <v>272</v>
      </c>
      <c r="AU229" s="216" t="s">
        <v>78</v>
      </c>
      <c r="AY229" s="18" t="s">
        <v>127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76</v>
      </c>
      <c r="BK229" s="217">
        <f>ROUND(I229*H229,2)</f>
        <v>0</v>
      </c>
      <c r="BL229" s="18" t="s">
        <v>134</v>
      </c>
      <c r="BM229" s="216" t="s">
        <v>432</v>
      </c>
    </row>
    <row r="230" s="13" customFormat="1">
      <c r="A230" s="13"/>
      <c r="B230" s="223"/>
      <c r="C230" s="224"/>
      <c r="D230" s="225" t="s">
        <v>138</v>
      </c>
      <c r="E230" s="226" t="s">
        <v>18</v>
      </c>
      <c r="F230" s="227" t="s">
        <v>433</v>
      </c>
      <c r="G230" s="224"/>
      <c r="H230" s="226" t="s">
        <v>18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138</v>
      </c>
      <c r="AU230" s="233" t="s">
        <v>78</v>
      </c>
      <c r="AV230" s="13" t="s">
        <v>76</v>
      </c>
      <c r="AW230" s="13" t="s">
        <v>30</v>
      </c>
      <c r="AX230" s="13" t="s">
        <v>68</v>
      </c>
      <c r="AY230" s="233" t="s">
        <v>127</v>
      </c>
    </row>
    <row r="231" s="14" customFormat="1">
      <c r="A231" s="14"/>
      <c r="B231" s="234"/>
      <c r="C231" s="235"/>
      <c r="D231" s="225" t="s">
        <v>138</v>
      </c>
      <c r="E231" s="236" t="s">
        <v>18</v>
      </c>
      <c r="F231" s="237" t="s">
        <v>434</v>
      </c>
      <c r="G231" s="235"/>
      <c r="H231" s="238">
        <v>27.736000000000001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138</v>
      </c>
      <c r="AU231" s="244" t="s">
        <v>78</v>
      </c>
      <c r="AV231" s="14" t="s">
        <v>78</v>
      </c>
      <c r="AW231" s="14" t="s">
        <v>30</v>
      </c>
      <c r="AX231" s="14" t="s">
        <v>76</v>
      </c>
      <c r="AY231" s="244" t="s">
        <v>127</v>
      </c>
    </row>
    <row r="232" s="2" customFormat="1" ht="16.5" customHeight="1">
      <c r="A232" s="39"/>
      <c r="B232" s="40"/>
      <c r="C232" s="260" t="s">
        <v>435</v>
      </c>
      <c r="D232" s="260" t="s">
        <v>272</v>
      </c>
      <c r="E232" s="261" t="s">
        <v>436</v>
      </c>
      <c r="F232" s="262" t="s">
        <v>437</v>
      </c>
      <c r="G232" s="263" t="s">
        <v>334</v>
      </c>
      <c r="H232" s="264">
        <v>10.696</v>
      </c>
      <c r="I232" s="265"/>
      <c r="J232" s="266">
        <f>ROUND(I232*H232,2)</f>
        <v>0</v>
      </c>
      <c r="K232" s="262" t="s">
        <v>133</v>
      </c>
      <c r="L232" s="267"/>
      <c r="M232" s="268" t="s">
        <v>18</v>
      </c>
      <c r="N232" s="269" t="s">
        <v>39</v>
      </c>
      <c r="O232" s="85"/>
      <c r="P232" s="214">
        <f>O232*H232</f>
        <v>0</v>
      </c>
      <c r="Q232" s="214">
        <v>0.001</v>
      </c>
      <c r="R232" s="214">
        <f>Q232*H232</f>
        <v>0.010696000000000001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196</v>
      </c>
      <c r="AT232" s="216" t="s">
        <v>272</v>
      </c>
      <c r="AU232" s="216" t="s">
        <v>78</v>
      </c>
      <c r="AY232" s="18" t="s">
        <v>127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76</v>
      </c>
      <c r="BK232" s="217">
        <f>ROUND(I232*H232,2)</f>
        <v>0</v>
      </c>
      <c r="BL232" s="18" t="s">
        <v>134</v>
      </c>
      <c r="BM232" s="216" t="s">
        <v>438</v>
      </c>
    </row>
    <row r="233" s="13" customFormat="1">
      <c r="A233" s="13"/>
      <c r="B233" s="223"/>
      <c r="C233" s="224"/>
      <c r="D233" s="225" t="s">
        <v>138</v>
      </c>
      <c r="E233" s="226" t="s">
        <v>18</v>
      </c>
      <c r="F233" s="227" t="s">
        <v>439</v>
      </c>
      <c r="G233" s="224"/>
      <c r="H233" s="226" t="s">
        <v>18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138</v>
      </c>
      <c r="AU233" s="233" t="s">
        <v>78</v>
      </c>
      <c r="AV233" s="13" t="s">
        <v>76</v>
      </c>
      <c r="AW233" s="13" t="s">
        <v>30</v>
      </c>
      <c r="AX233" s="13" t="s">
        <v>68</v>
      </c>
      <c r="AY233" s="233" t="s">
        <v>127</v>
      </c>
    </row>
    <row r="234" s="14" customFormat="1">
      <c r="A234" s="14"/>
      <c r="B234" s="234"/>
      <c r="C234" s="235"/>
      <c r="D234" s="225" t="s">
        <v>138</v>
      </c>
      <c r="E234" s="236" t="s">
        <v>18</v>
      </c>
      <c r="F234" s="237" t="s">
        <v>440</v>
      </c>
      <c r="G234" s="235"/>
      <c r="H234" s="238">
        <v>10.696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138</v>
      </c>
      <c r="AU234" s="244" t="s">
        <v>78</v>
      </c>
      <c r="AV234" s="14" t="s">
        <v>78</v>
      </c>
      <c r="AW234" s="14" t="s">
        <v>30</v>
      </c>
      <c r="AX234" s="14" t="s">
        <v>76</v>
      </c>
      <c r="AY234" s="244" t="s">
        <v>127</v>
      </c>
    </row>
    <row r="235" s="2" customFormat="1" ht="24.15" customHeight="1">
      <c r="A235" s="39"/>
      <c r="B235" s="40"/>
      <c r="C235" s="205" t="s">
        <v>441</v>
      </c>
      <c r="D235" s="205" t="s">
        <v>129</v>
      </c>
      <c r="E235" s="206" t="s">
        <v>442</v>
      </c>
      <c r="F235" s="207" t="s">
        <v>443</v>
      </c>
      <c r="G235" s="208" t="s">
        <v>223</v>
      </c>
      <c r="H235" s="209">
        <v>31</v>
      </c>
      <c r="I235" s="210"/>
      <c r="J235" s="211">
        <f>ROUND(I235*H235,2)</f>
        <v>0</v>
      </c>
      <c r="K235" s="207" t="s">
        <v>133</v>
      </c>
      <c r="L235" s="45"/>
      <c r="M235" s="212" t="s">
        <v>18</v>
      </c>
      <c r="N235" s="213" t="s">
        <v>39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134</v>
      </c>
      <c r="AT235" s="216" t="s">
        <v>129</v>
      </c>
      <c r="AU235" s="216" t="s">
        <v>78</v>
      </c>
      <c r="AY235" s="18" t="s">
        <v>127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76</v>
      </c>
      <c r="BK235" s="217">
        <f>ROUND(I235*H235,2)</f>
        <v>0</v>
      </c>
      <c r="BL235" s="18" t="s">
        <v>134</v>
      </c>
      <c r="BM235" s="216" t="s">
        <v>444</v>
      </c>
    </row>
    <row r="236" s="2" customFormat="1">
      <c r="A236" s="39"/>
      <c r="B236" s="40"/>
      <c r="C236" s="41"/>
      <c r="D236" s="218" t="s">
        <v>136</v>
      </c>
      <c r="E236" s="41"/>
      <c r="F236" s="219" t="s">
        <v>445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78</v>
      </c>
    </row>
    <row r="237" s="13" customFormat="1">
      <c r="A237" s="13"/>
      <c r="B237" s="223"/>
      <c r="C237" s="224"/>
      <c r="D237" s="225" t="s">
        <v>138</v>
      </c>
      <c r="E237" s="226" t="s">
        <v>18</v>
      </c>
      <c r="F237" s="227" t="s">
        <v>446</v>
      </c>
      <c r="G237" s="224"/>
      <c r="H237" s="226" t="s">
        <v>18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3" t="s">
        <v>138</v>
      </c>
      <c r="AU237" s="233" t="s">
        <v>78</v>
      </c>
      <c r="AV237" s="13" t="s">
        <v>76</v>
      </c>
      <c r="AW237" s="13" t="s">
        <v>30</v>
      </c>
      <c r="AX237" s="13" t="s">
        <v>68</v>
      </c>
      <c r="AY237" s="233" t="s">
        <v>127</v>
      </c>
    </row>
    <row r="238" s="14" customFormat="1">
      <c r="A238" s="14"/>
      <c r="B238" s="234"/>
      <c r="C238" s="235"/>
      <c r="D238" s="225" t="s">
        <v>138</v>
      </c>
      <c r="E238" s="236" t="s">
        <v>18</v>
      </c>
      <c r="F238" s="237" t="s">
        <v>266</v>
      </c>
      <c r="G238" s="235"/>
      <c r="H238" s="238">
        <v>31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138</v>
      </c>
      <c r="AU238" s="244" t="s">
        <v>78</v>
      </c>
      <c r="AV238" s="14" t="s">
        <v>78</v>
      </c>
      <c r="AW238" s="14" t="s">
        <v>30</v>
      </c>
      <c r="AX238" s="14" t="s">
        <v>76</v>
      </c>
      <c r="AY238" s="244" t="s">
        <v>127</v>
      </c>
    </row>
    <row r="239" s="2" customFormat="1" ht="16.5" customHeight="1">
      <c r="A239" s="39"/>
      <c r="B239" s="40"/>
      <c r="C239" s="205" t="s">
        <v>447</v>
      </c>
      <c r="D239" s="205" t="s">
        <v>129</v>
      </c>
      <c r="E239" s="206" t="s">
        <v>448</v>
      </c>
      <c r="F239" s="207" t="s">
        <v>449</v>
      </c>
      <c r="G239" s="208" t="s">
        <v>450</v>
      </c>
      <c r="H239" s="209">
        <v>33.909999999999997</v>
      </c>
      <c r="I239" s="210"/>
      <c r="J239" s="211">
        <f>ROUND(I239*H239,2)</f>
        <v>0</v>
      </c>
      <c r="K239" s="207" t="s">
        <v>133</v>
      </c>
      <c r="L239" s="45"/>
      <c r="M239" s="212" t="s">
        <v>18</v>
      </c>
      <c r="N239" s="213" t="s">
        <v>39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134</v>
      </c>
      <c r="AT239" s="216" t="s">
        <v>129</v>
      </c>
      <c r="AU239" s="216" t="s">
        <v>78</v>
      </c>
      <c r="AY239" s="18" t="s">
        <v>127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76</v>
      </c>
      <c r="BK239" s="217">
        <f>ROUND(I239*H239,2)</f>
        <v>0</v>
      </c>
      <c r="BL239" s="18" t="s">
        <v>134</v>
      </c>
      <c r="BM239" s="216" t="s">
        <v>451</v>
      </c>
    </row>
    <row r="240" s="2" customFormat="1">
      <c r="A240" s="39"/>
      <c r="B240" s="40"/>
      <c r="C240" s="41"/>
      <c r="D240" s="218" t="s">
        <v>136</v>
      </c>
      <c r="E240" s="41"/>
      <c r="F240" s="219" t="s">
        <v>452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136</v>
      </c>
      <c r="AU240" s="18" t="s">
        <v>78</v>
      </c>
    </row>
    <row r="241" s="12" customFormat="1" ht="22.8" customHeight="1">
      <c r="A241" s="12"/>
      <c r="B241" s="189"/>
      <c r="C241" s="190"/>
      <c r="D241" s="191" t="s">
        <v>67</v>
      </c>
      <c r="E241" s="203" t="s">
        <v>78</v>
      </c>
      <c r="F241" s="203" t="s">
        <v>453</v>
      </c>
      <c r="G241" s="190"/>
      <c r="H241" s="190"/>
      <c r="I241" s="193"/>
      <c r="J241" s="204">
        <f>BK241</f>
        <v>0</v>
      </c>
      <c r="K241" s="190"/>
      <c r="L241" s="195"/>
      <c r="M241" s="196"/>
      <c r="N241" s="197"/>
      <c r="O241" s="197"/>
      <c r="P241" s="198">
        <f>SUM(P242:P246)</f>
        <v>0</v>
      </c>
      <c r="Q241" s="197"/>
      <c r="R241" s="198">
        <f>SUM(R242:R246)</f>
        <v>4.3200000000000003</v>
      </c>
      <c r="S241" s="197"/>
      <c r="T241" s="199">
        <f>SUM(T242:T246)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0" t="s">
        <v>76</v>
      </c>
      <c r="AT241" s="201" t="s">
        <v>67</v>
      </c>
      <c r="AU241" s="201" t="s">
        <v>76</v>
      </c>
      <c r="AY241" s="200" t="s">
        <v>127</v>
      </c>
      <c r="BK241" s="202">
        <f>SUM(BK242:BK246)</f>
        <v>0</v>
      </c>
    </row>
    <row r="242" s="2" customFormat="1" ht="21.75" customHeight="1">
      <c r="A242" s="39"/>
      <c r="B242" s="40"/>
      <c r="C242" s="205" t="s">
        <v>454</v>
      </c>
      <c r="D242" s="205" t="s">
        <v>129</v>
      </c>
      <c r="E242" s="206" t="s">
        <v>455</v>
      </c>
      <c r="F242" s="207" t="s">
        <v>456</v>
      </c>
      <c r="G242" s="208" t="s">
        <v>150</v>
      </c>
      <c r="H242" s="209">
        <v>2</v>
      </c>
      <c r="I242" s="210"/>
      <c r="J242" s="211">
        <f>ROUND(I242*H242,2)</f>
        <v>0</v>
      </c>
      <c r="K242" s="207" t="s">
        <v>133</v>
      </c>
      <c r="L242" s="45"/>
      <c r="M242" s="212" t="s">
        <v>18</v>
      </c>
      <c r="N242" s="213" t="s">
        <v>39</v>
      </c>
      <c r="O242" s="85"/>
      <c r="P242" s="214">
        <f>O242*H242</f>
        <v>0</v>
      </c>
      <c r="Q242" s="214">
        <v>2.1600000000000001</v>
      </c>
      <c r="R242" s="214">
        <f>Q242*H242</f>
        <v>4.3200000000000003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134</v>
      </c>
      <c r="AT242" s="216" t="s">
        <v>129</v>
      </c>
      <c r="AU242" s="216" t="s">
        <v>78</v>
      </c>
      <c r="AY242" s="18" t="s">
        <v>127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76</v>
      </c>
      <c r="BK242" s="217">
        <f>ROUND(I242*H242,2)</f>
        <v>0</v>
      </c>
      <c r="BL242" s="18" t="s">
        <v>134</v>
      </c>
      <c r="BM242" s="216" t="s">
        <v>457</v>
      </c>
    </row>
    <row r="243" s="2" customFormat="1">
      <c r="A243" s="39"/>
      <c r="B243" s="40"/>
      <c r="C243" s="41"/>
      <c r="D243" s="218" t="s">
        <v>136</v>
      </c>
      <c r="E243" s="41"/>
      <c r="F243" s="219" t="s">
        <v>458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136</v>
      </c>
      <c r="AU243" s="18" t="s">
        <v>78</v>
      </c>
    </row>
    <row r="244" s="2" customFormat="1">
      <c r="A244" s="39"/>
      <c r="B244" s="40"/>
      <c r="C244" s="41"/>
      <c r="D244" s="225" t="s">
        <v>459</v>
      </c>
      <c r="E244" s="41"/>
      <c r="F244" s="270" t="s">
        <v>460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459</v>
      </c>
      <c r="AU244" s="18" t="s">
        <v>78</v>
      </c>
    </row>
    <row r="245" s="14" customFormat="1">
      <c r="A245" s="14"/>
      <c r="B245" s="234"/>
      <c r="C245" s="235"/>
      <c r="D245" s="225" t="s">
        <v>138</v>
      </c>
      <c r="E245" s="236" t="s">
        <v>18</v>
      </c>
      <c r="F245" s="237" t="s">
        <v>461</v>
      </c>
      <c r="G245" s="235"/>
      <c r="H245" s="238">
        <v>2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138</v>
      </c>
      <c r="AU245" s="244" t="s">
        <v>78</v>
      </c>
      <c r="AV245" s="14" t="s">
        <v>78</v>
      </c>
      <c r="AW245" s="14" t="s">
        <v>30</v>
      </c>
      <c r="AX245" s="14" t="s">
        <v>68</v>
      </c>
      <c r="AY245" s="244" t="s">
        <v>127</v>
      </c>
    </row>
    <row r="246" s="15" customFormat="1">
      <c r="A246" s="15"/>
      <c r="B246" s="245"/>
      <c r="C246" s="246"/>
      <c r="D246" s="225" t="s">
        <v>138</v>
      </c>
      <c r="E246" s="247" t="s">
        <v>18</v>
      </c>
      <c r="F246" s="248" t="s">
        <v>142</v>
      </c>
      <c r="G246" s="246"/>
      <c r="H246" s="249">
        <v>2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5" t="s">
        <v>138</v>
      </c>
      <c r="AU246" s="255" t="s">
        <v>78</v>
      </c>
      <c r="AV246" s="15" t="s">
        <v>134</v>
      </c>
      <c r="AW246" s="15" t="s">
        <v>30</v>
      </c>
      <c r="AX246" s="15" t="s">
        <v>76</v>
      </c>
      <c r="AY246" s="255" t="s">
        <v>127</v>
      </c>
    </row>
    <row r="247" s="12" customFormat="1" ht="22.8" customHeight="1">
      <c r="A247" s="12"/>
      <c r="B247" s="189"/>
      <c r="C247" s="190"/>
      <c r="D247" s="191" t="s">
        <v>67</v>
      </c>
      <c r="E247" s="203" t="s">
        <v>134</v>
      </c>
      <c r="F247" s="203" t="s">
        <v>462</v>
      </c>
      <c r="G247" s="190"/>
      <c r="H247" s="190"/>
      <c r="I247" s="193"/>
      <c r="J247" s="204">
        <f>BK247</f>
        <v>0</v>
      </c>
      <c r="K247" s="190"/>
      <c r="L247" s="195"/>
      <c r="M247" s="196"/>
      <c r="N247" s="197"/>
      <c r="O247" s="197"/>
      <c r="P247" s="198">
        <f>SUM(P248:P253)</f>
        <v>0</v>
      </c>
      <c r="Q247" s="197"/>
      <c r="R247" s="198">
        <f>SUM(R248:R253)</f>
        <v>11.764588</v>
      </c>
      <c r="S247" s="197"/>
      <c r="T247" s="199">
        <f>SUM(T248:T253)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0" t="s">
        <v>76</v>
      </c>
      <c r="AT247" s="201" t="s">
        <v>67</v>
      </c>
      <c r="AU247" s="201" t="s">
        <v>76</v>
      </c>
      <c r="AY247" s="200" t="s">
        <v>127</v>
      </c>
      <c r="BK247" s="202">
        <f>SUM(BK248:BK253)</f>
        <v>0</v>
      </c>
    </row>
    <row r="248" s="2" customFormat="1" ht="44.25" customHeight="1">
      <c r="A248" s="39"/>
      <c r="B248" s="40"/>
      <c r="C248" s="205" t="s">
        <v>463</v>
      </c>
      <c r="D248" s="205" t="s">
        <v>129</v>
      </c>
      <c r="E248" s="206" t="s">
        <v>464</v>
      </c>
      <c r="F248" s="207" t="s">
        <v>465</v>
      </c>
      <c r="G248" s="208" t="s">
        <v>132</v>
      </c>
      <c r="H248" s="209">
        <v>38.399999999999999</v>
      </c>
      <c r="I248" s="210"/>
      <c r="J248" s="211">
        <f>ROUND(I248*H248,2)</f>
        <v>0</v>
      </c>
      <c r="K248" s="207" t="s">
        <v>18</v>
      </c>
      <c r="L248" s="45"/>
      <c r="M248" s="212" t="s">
        <v>18</v>
      </c>
      <c r="N248" s="213" t="s">
        <v>39</v>
      </c>
      <c r="O248" s="85"/>
      <c r="P248" s="214">
        <f>O248*H248</f>
        <v>0</v>
      </c>
      <c r="Q248" s="214">
        <v>0.19156999999999999</v>
      </c>
      <c r="R248" s="214">
        <f>Q248*H248</f>
        <v>7.3562879999999993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134</v>
      </c>
      <c r="AT248" s="216" t="s">
        <v>129</v>
      </c>
      <c r="AU248" s="216" t="s">
        <v>78</v>
      </c>
      <c r="AY248" s="18" t="s">
        <v>127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76</v>
      </c>
      <c r="BK248" s="217">
        <f>ROUND(I248*H248,2)</f>
        <v>0</v>
      </c>
      <c r="BL248" s="18" t="s">
        <v>134</v>
      </c>
      <c r="BM248" s="216" t="s">
        <v>466</v>
      </c>
    </row>
    <row r="249" s="2" customFormat="1">
      <c r="A249" s="39"/>
      <c r="B249" s="40"/>
      <c r="C249" s="41"/>
      <c r="D249" s="225" t="s">
        <v>459</v>
      </c>
      <c r="E249" s="41"/>
      <c r="F249" s="270" t="s">
        <v>467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459</v>
      </c>
      <c r="AU249" s="18" t="s">
        <v>78</v>
      </c>
    </row>
    <row r="250" s="14" customFormat="1">
      <c r="A250" s="14"/>
      <c r="B250" s="234"/>
      <c r="C250" s="235"/>
      <c r="D250" s="225" t="s">
        <v>138</v>
      </c>
      <c r="E250" s="236" t="s">
        <v>18</v>
      </c>
      <c r="F250" s="237" t="s">
        <v>468</v>
      </c>
      <c r="G250" s="235"/>
      <c r="H250" s="238">
        <v>38.399999999999999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138</v>
      </c>
      <c r="AU250" s="244" t="s">
        <v>78</v>
      </c>
      <c r="AV250" s="14" t="s">
        <v>78</v>
      </c>
      <c r="AW250" s="14" t="s">
        <v>30</v>
      </c>
      <c r="AX250" s="14" t="s">
        <v>68</v>
      </c>
      <c r="AY250" s="244" t="s">
        <v>127</v>
      </c>
    </row>
    <row r="251" s="15" customFormat="1">
      <c r="A251" s="15"/>
      <c r="B251" s="245"/>
      <c r="C251" s="246"/>
      <c r="D251" s="225" t="s">
        <v>138</v>
      </c>
      <c r="E251" s="247" t="s">
        <v>18</v>
      </c>
      <c r="F251" s="248" t="s">
        <v>142</v>
      </c>
      <c r="G251" s="246"/>
      <c r="H251" s="249">
        <v>38.399999999999999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5" t="s">
        <v>138</v>
      </c>
      <c r="AU251" s="255" t="s">
        <v>78</v>
      </c>
      <c r="AV251" s="15" t="s">
        <v>134</v>
      </c>
      <c r="AW251" s="15" t="s">
        <v>30</v>
      </c>
      <c r="AX251" s="15" t="s">
        <v>76</v>
      </c>
      <c r="AY251" s="255" t="s">
        <v>127</v>
      </c>
    </row>
    <row r="252" s="2" customFormat="1" ht="24.9" customHeight="1">
      <c r="A252" s="39"/>
      <c r="B252" s="40"/>
      <c r="C252" s="260" t="s">
        <v>469</v>
      </c>
      <c r="D252" s="260" t="s">
        <v>272</v>
      </c>
      <c r="E252" s="261" t="s">
        <v>470</v>
      </c>
      <c r="F252" s="262" t="s">
        <v>471</v>
      </c>
      <c r="G252" s="263" t="s">
        <v>150</v>
      </c>
      <c r="H252" s="264">
        <v>6.782</v>
      </c>
      <c r="I252" s="265"/>
      <c r="J252" s="266">
        <f>ROUND(I252*H252,2)</f>
        <v>0</v>
      </c>
      <c r="K252" s="262" t="s">
        <v>18</v>
      </c>
      <c r="L252" s="267"/>
      <c r="M252" s="268" t="s">
        <v>18</v>
      </c>
      <c r="N252" s="269" t="s">
        <v>39</v>
      </c>
      <c r="O252" s="85"/>
      <c r="P252" s="214">
        <f>O252*H252</f>
        <v>0</v>
      </c>
      <c r="Q252" s="214">
        <v>0.65000000000000002</v>
      </c>
      <c r="R252" s="214">
        <f>Q252*H252</f>
        <v>4.4083000000000006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196</v>
      </c>
      <c r="AT252" s="216" t="s">
        <v>272</v>
      </c>
      <c r="AU252" s="216" t="s">
        <v>78</v>
      </c>
      <c r="AY252" s="18" t="s">
        <v>127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76</v>
      </c>
      <c r="BK252" s="217">
        <f>ROUND(I252*H252,2)</f>
        <v>0</v>
      </c>
      <c r="BL252" s="18" t="s">
        <v>134</v>
      </c>
      <c r="BM252" s="216" t="s">
        <v>472</v>
      </c>
    </row>
    <row r="253" s="2" customFormat="1" ht="16.5" customHeight="1">
      <c r="A253" s="39"/>
      <c r="B253" s="40"/>
      <c r="C253" s="260" t="s">
        <v>473</v>
      </c>
      <c r="D253" s="260" t="s">
        <v>272</v>
      </c>
      <c r="E253" s="261" t="s">
        <v>474</v>
      </c>
      <c r="F253" s="262" t="s">
        <v>475</v>
      </c>
      <c r="G253" s="263" t="s">
        <v>150</v>
      </c>
      <c r="H253" s="264">
        <v>0.29699999999999999</v>
      </c>
      <c r="I253" s="265"/>
      <c r="J253" s="266">
        <f>ROUND(I253*H253,2)</f>
        <v>0</v>
      </c>
      <c r="K253" s="262" t="s">
        <v>18</v>
      </c>
      <c r="L253" s="267"/>
      <c r="M253" s="271" t="s">
        <v>18</v>
      </c>
      <c r="N253" s="272" t="s">
        <v>39</v>
      </c>
      <c r="O253" s="258"/>
      <c r="P253" s="273">
        <f>O253*H253</f>
        <v>0</v>
      </c>
      <c r="Q253" s="273">
        <v>0</v>
      </c>
      <c r="R253" s="273">
        <f>Q253*H253</f>
        <v>0</v>
      </c>
      <c r="S253" s="273">
        <v>0</v>
      </c>
      <c r="T253" s="27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196</v>
      </c>
      <c r="AT253" s="216" t="s">
        <v>272</v>
      </c>
      <c r="AU253" s="216" t="s">
        <v>78</v>
      </c>
      <c r="AY253" s="18" t="s">
        <v>127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76</v>
      </c>
      <c r="BK253" s="217">
        <f>ROUND(I253*H253,2)</f>
        <v>0</v>
      </c>
      <c r="BL253" s="18" t="s">
        <v>134</v>
      </c>
      <c r="BM253" s="216" t="s">
        <v>476</v>
      </c>
    </row>
    <row r="254" s="2" customFormat="1" ht="6.96" customHeight="1">
      <c r="A254" s="39"/>
      <c r="B254" s="60"/>
      <c r="C254" s="61"/>
      <c r="D254" s="61"/>
      <c r="E254" s="61"/>
      <c r="F254" s="61"/>
      <c r="G254" s="61"/>
      <c r="H254" s="61"/>
      <c r="I254" s="61"/>
      <c r="J254" s="61"/>
      <c r="K254" s="61"/>
      <c r="L254" s="45"/>
      <c r="M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</row>
  </sheetData>
  <sheetProtection sheet="1" autoFilter="0" formatColumns="0" formatRows="0" objects="1" scenarios="1" spinCount="100000" saltValue="Y49DRrdSOHPbiEbgYtBMhTng/nnAUT4FR7hmCxv7YuAbAXw7kkhb7V4uYwYssoELOtSbTEeCZY07VrEQ7mz6WA==" hashValue="mNkLhyRZlFyB1XMQuGLjpx99zOvmU7oKPDr3VrbNKLIcBPYSBYA/vAOSQ+MxF2z5RyuiFeRJ44yMEYmhHPEYEw==" algorithmName="SHA-512" password="CC35"/>
  <autoFilter ref="C82:K25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111211104"/>
    <hyperlink ref="F92" r:id="rId2" display="https://podminky.urs.cz/item/CS_URS_2022_02/183403112"/>
    <hyperlink ref="F97" r:id="rId3" display="https://podminky.urs.cz/item/CS_URS_2022_02/183403151"/>
    <hyperlink ref="F108" r:id="rId4" display="https://podminky.urs.cz/item/CS_URS_2022_02/183101114"/>
    <hyperlink ref="F113" r:id="rId5" display="https://podminky.urs.cz/item/CS_URS_2022_02/184102113"/>
    <hyperlink ref="F122" r:id="rId6" display="https://podminky.urs.cz/item/CS_URS_2022_02/184215133"/>
    <hyperlink ref="F129" r:id="rId7" display="https://podminky.urs.cz/item/CS_URS_2022_02/184813121"/>
    <hyperlink ref="F133" r:id="rId8" display="https://podminky.urs.cz/item/CS_URS_2022_02/183111114"/>
    <hyperlink ref="F141" r:id="rId9" display="https://podminky.urs.cz/item/CS_URS_2022_02/184102111"/>
    <hyperlink ref="F158" r:id="rId10" display="https://podminky.urs.cz/item/CS_URS_2022_02/184813134"/>
    <hyperlink ref="F169" r:id="rId11" display="https://podminky.urs.cz/item/CS_URS_2022_02/184816111"/>
    <hyperlink ref="F184" r:id="rId12" display="https://podminky.urs.cz/item/CS_URS_2022_02/184851111"/>
    <hyperlink ref="F206" r:id="rId13" display="https://podminky.urs.cz/item/CS_URS_2022_02/185804311"/>
    <hyperlink ref="F214" r:id="rId14" display="https://podminky.urs.cz/item/CS_URS_2022_02/185851121"/>
    <hyperlink ref="F217" r:id="rId15" display="https://podminky.urs.cz/item/CS_URS_2022_02/185851129"/>
    <hyperlink ref="F219" r:id="rId16" display="https://podminky.urs.cz/item/CS_URS_2022_02/181451121"/>
    <hyperlink ref="F236" r:id="rId17" display="https://podminky.urs.cz/item/CS_URS_2022_02/184808121"/>
    <hyperlink ref="F240" r:id="rId18" display="https://podminky.urs.cz/item/CS_URS_2022_02/998231311"/>
    <hyperlink ref="F243" r:id="rId19" display="https://podminky.urs.cz/item/CS_URS_2022_02/271532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477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ROUND((SUM(BE81:BE195)),  2)</f>
        <v>0</v>
      </c>
      <c r="G33" s="39"/>
      <c r="H33" s="39"/>
      <c r="I33" s="149">
        <v>0.20999999999999999</v>
      </c>
      <c r="J33" s="148">
        <f>ROUND(((SUM(BE81:BE195))*I33),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ROUND((SUM(BF81:BF195)),  2)</f>
        <v>0</v>
      </c>
      <c r="G34" s="39"/>
      <c r="H34" s="39"/>
      <c r="I34" s="149">
        <v>0.14999999999999999</v>
      </c>
      <c r="J34" s="148">
        <f>ROUND(((SUM(BF81:BF195))*I34),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ROUND((SUM(BH81:BH195)),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03 - Vegetační úpravy - p.p.č. KN 1149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LBC4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03 - Vegetační úpravy - p.p.č. KN 1149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53</v>
      </c>
      <c r="E80" s="181" t="s">
        <v>49</v>
      </c>
      <c r="F80" s="181" t="s">
        <v>50</v>
      </c>
      <c r="G80" s="181" t="s">
        <v>114</v>
      </c>
      <c r="H80" s="181" t="s">
        <v>115</v>
      </c>
      <c r="I80" s="181" t="s">
        <v>116</v>
      </c>
      <c r="J80" s="181" t="s">
        <v>108</v>
      </c>
      <c r="K80" s="182" t="s">
        <v>117</v>
      </c>
      <c r="L80" s="183"/>
      <c r="M80" s="93" t="s">
        <v>18</v>
      </c>
      <c r="N80" s="94" t="s">
        <v>38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108.361029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125</v>
      </c>
      <c r="F82" s="192" t="s">
        <v>126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108.361029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128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SUM(P84:P195)</f>
        <v>0</v>
      </c>
      <c r="Q83" s="197"/>
      <c r="R83" s="198">
        <f>SUM(R84:R195)</f>
        <v>108.361029</v>
      </c>
      <c r="S83" s="197"/>
      <c r="T83" s="199">
        <f>SUM(T84:T195)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127</v>
      </c>
      <c r="BK83" s="202">
        <f>SUM(BK84:BK195)</f>
        <v>0</v>
      </c>
    </row>
    <row r="84" s="2" customFormat="1" ht="16.5" customHeight="1">
      <c r="A84" s="39"/>
      <c r="B84" s="40"/>
      <c r="C84" s="205" t="s">
        <v>76</v>
      </c>
      <c r="D84" s="205" t="s">
        <v>129</v>
      </c>
      <c r="E84" s="206" t="s">
        <v>242</v>
      </c>
      <c r="F84" s="207" t="s">
        <v>243</v>
      </c>
      <c r="G84" s="208" t="s">
        <v>132</v>
      </c>
      <c r="H84" s="209">
        <v>11219</v>
      </c>
      <c r="I84" s="210"/>
      <c r="J84" s="211">
        <f>ROUND(I84*H84,2)</f>
        <v>0</v>
      </c>
      <c r="K84" s="207" t="s">
        <v>133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134</v>
      </c>
      <c r="AT84" s="216" t="s">
        <v>129</v>
      </c>
      <c r="AU84" s="216" t="s">
        <v>78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134</v>
      </c>
      <c r="BM84" s="216" t="s">
        <v>478</v>
      </c>
    </row>
    <row r="85" s="2" customFormat="1">
      <c r="A85" s="39"/>
      <c r="B85" s="40"/>
      <c r="C85" s="41"/>
      <c r="D85" s="218" t="s">
        <v>136</v>
      </c>
      <c r="E85" s="41"/>
      <c r="F85" s="219" t="s">
        <v>245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78</v>
      </c>
    </row>
    <row r="86" s="13" customFormat="1">
      <c r="A86" s="13"/>
      <c r="B86" s="223"/>
      <c r="C86" s="224"/>
      <c r="D86" s="225" t="s">
        <v>138</v>
      </c>
      <c r="E86" s="226" t="s">
        <v>18</v>
      </c>
      <c r="F86" s="227" t="s">
        <v>246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138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127</v>
      </c>
    </row>
    <row r="87" s="14" customFormat="1">
      <c r="A87" s="14"/>
      <c r="B87" s="234"/>
      <c r="C87" s="235"/>
      <c r="D87" s="225" t="s">
        <v>138</v>
      </c>
      <c r="E87" s="236" t="s">
        <v>18</v>
      </c>
      <c r="F87" s="237" t="s">
        <v>479</v>
      </c>
      <c r="G87" s="235"/>
      <c r="H87" s="238">
        <v>11219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138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127</v>
      </c>
    </row>
    <row r="88" s="15" customFormat="1">
      <c r="A88" s="15"/>
      <c r="B88" s="245"/>
      <c r="C88" s="246"/>
      <c r="D88" s="225" t="s">
        <v>138</v>
      </c>
      <c r="E88" s="247" t="s">
        <v>18</v>
      </c>
      <c r="F88" s="248" t="s">
        <v>142</v>
      </c>
      <c r="G88" s="246"/>
      <c r="H88" s="249">
        <v>11219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138</v>
      </c>
      <c r="AU88" s="255" t="s">
        <v>78</v>
      </c>
      <c r="AV88" s="15" t="s">
        <v>134</v>
      </c>
      <c r="AW88" s="15" t="s">
        <v>30</v>
      </c>
      <c r="AX88" s="15" t="s">
        <v>76</v>
      </c>
      <c r="AY88" s="255" t="s">
        <v>127</v>
      </c>
    </row>
    <row r="89" s="2" customFormat="1" ht="16.5" customHeight="1">
      <c r="A89" s="39"/>
      <c r="B89" s="40"/>
      <c r="C89" s="205" t="s">
        <v>78</v>
      </c>
      <c r="D89" s="205" t="s">
        <v>129</v>
      </c>
      <c r="E89" s="206" t="s">
        <v>248</v>
      </c>
      <c r="F89" s="207" t="s">
        <v>249</v>
      </c>
      <c r="G89" s="208" t="s">
        <v>132</v>
      </c>
      <c r="H89" s="209">
        <v>11219</v>
      </c>
      <c r="I89" s="210"/>
      <c r="J89" s="211">
        <f>ROUND(I89*H89,2)</f>
        <v>0</v>
      </c>
      <c r="K89" s="207" t="s">
        <v>133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134</v>
      </c>
      <c r="AT89" s="216" t="s">
        <v>129</v>
      </c>
      <c r="AU89" s="216" t="s">
        <v>78</v>
      </c>
      <c r="AY89" s="18" t="s">
        <v>127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134</v>
      </c>
      <c r="BM89" s="216" t="s">
        <v>480</v>
      </c>
    </row>
    <row r="90" s="2" customFormat="1">
      <c r="A90" s="39"/>
      <c r="B90" s="40"/>
      <c r="C90" s="41"/>
      <c r="D90" s="218" t="s">
        <v>136</v>
      </c>
      <c r="E90" s="41"/>
      <c r="F90" s="219" t="s">
        <v>251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136</v>
      </c>
      <c r="AU90" s="18" t="s">
        <v>78</v>
      </c>
    </row>
    <row r="91" s="13" customFormat="1">
      <c r="A91" s="13"/>
      <c r="B91" s="223"/>
      <c r="C91" s="224"/>
      <c r="D91" s="225" t="s">
        <v>138</v>
      </c>
      <c r="E91" s="226" t="s">
        <v>18</v>
      </c>
      <c r="F91" s="227" t="s">
        <v>246</v>
      </c>
      <c r="G91" s="224"/>
      <c r="H91" s="226" t="s">
        <v>18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138</v>
      </c>
      <c r="AU91" s="233" t="s">
        <v>78</v>
      </c>
      <c r="AV91" s="13" t="s">
        <v>76</v>
      </c>
      <c r="AW91" s="13" t="s">
        <v>30</v>
      </c>
      <c r="AX91" s="13" t="s">
        <v>68</v>
      </c>
      <c r="AY91" s="233" t="s">
        <v>127</v>
      </c>
    </row>
    <row r="92" s="14" customFormat="1">
      <c r="A92" s="14"/>
      <c r="B92" s="234"/>
      <c r="C92" s="235"/>
      <c r="D92" s="225" t="s">
        <v>138</v>
      </c>
      <c r="E92" s="236" t="s">
        <v>18</v>
      </c>
      <c r="F92" s="237" t="s">
        <v>479</v>
      </c>
      <c r="G92" s="235"/>
      <c r="H92" s="238">
        <v>11219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138</v>
      </c>
      <c r="AU92" s="244" t="s">
        <v>78</v>
      </c>
      <c r="AV92" s="14" t="s">
        <v>78</v>
      </c>
      <c r="AW92" s="14" t="s">
        <v>30</v>
      </c>
      <c r="AX92" s="14" t="s">
        <v>68</v>
      </c>
      <c r="AY92" s="244" t="s">
        <v>127</v>
      </c>
    </row>
    <row r="93" s="15" customFormat="1">
      <c r="A93" s="15"/>
      <c r="B93" s="245"/>
      <c r="C93" s="246"/>
      <c r="D93" s="225" t="s">
        <v>138</v>
      </c>
      <c r="E93" s="247" t="s">
        <v>18</v>
      </c>
      <c r="F93" s="248" t="s">
        <v>142</v>
      </c>
      <c r="G93" s="246"/>
      <c r="H93" s="249">
        <v>11219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138</v>
      </c>
      <c r="AU93" s="255" t="s">
        <v>78</v>
      </c>
      <c r="AV93" s="15" t="s">
        <v>134</v>
      </c>
      <c r="AW93" s="15" t="s">
        <v>30</v>
      </c>
      <c r="AX93" s="15" t="s">
        <v>76</v>
      </c>
      <c r="AY93" s="255" t="s">
        <v>127</v>
      </c>
    </row>
    <row r="94" s="2" customFormat="1" ht="24.15" customHeight="1">
      <c r="A94" s="39"/>
      <c r="B94" s="40"/>
      <c r="C94" s="205" t="s">
        <v>147</v>
      </c>
      <c r="D94" s="205" t="s">
        <v>129</v>
      </c>
      <c r="E94" s="206" t="s">
        <v>252</v>
      </c>
      <c r="F94" s="207" t="s">
        <v>253</v>
      </c>
      <c r="G94" s="208" t="s">
        <v>254</v>
      </c>
      <c r="H94" s="209">
        <v>614</v>
      </c>
      <c r="I94" s="210"/>
      <c r="J94" s="211">
        <f>ROUND(I94*H94,2)</f>
        <v>0</v>
      </c>
      <c r="K94" s="207" t="s">
        <v>18</v>
      </c>
      <c r="L94" s="45"/>
      <c r="M94" s="212" t="s">
        <v>18</v>
      </c>
      <c r="N94" s="213" t="s">
        <v>39</v>
      </c>
      <c r="O94" s="85"/>
      <c r="P94" s="214">
        <f>O94*H94</f>
        <v>0</v>
      </c>
      <c r="Q94" s="214">
        <v>0.00123</v>
      </c>
      <c r="R94" s="214">
        <f>Q94*H94</f>
        <v>0.75522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134</v>
      </c>
      <c r="AT94" s="216" t="s">
        <v>129</v>
      </c>
      <c r="AU94" s="216" t="s">
        <v>78</v>
      </c>
      <c r="AY94" s="18" t="s">
        <v>127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76</v>
      </c>
      <c r="BK94" s="217">
        <f>ROUND(I94*H94,2)</f>
        <v>0</v>
      </c>
      <c r="BL94" s="18" t="s">
        <v>134</v>
      </c>
      <c r="BM94" s="216" t="s">
        <v>481</v>
      </c>
    </row>
    <row r="95" s="13" customFormat="1">
      <c r="A95" s="13"/>
      <c r="B95" s="223"/>
      <c r="C95" s="224"/>
      <c r="D95" s="225" t="s">
        <v>138</v>
      </c>
      <c r="E95" s="226" t="s">
        <v>18</v>
      </c>
      <c r="F95" s="227" t="s">
        <v>256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138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127</v>
      </c>
    </row>
    <row r="96" s="13" customFormat="1">
      <c r="A96" s="13"/>
      <c r="B96" s="223"/>
      <c r="C96" s="224"/>
      <c r="D96" s="225" t="s">
        <v>138</v>
      </c>
      <c r="E96" s="226" t="s">
        <v>18</v>
      </c>
      <c r="F96" s="227" t="s">
        <v>482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138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127</v>
      </c>
    </row>
    <row r="97" s="13" customFormat="1">
      <c r="A97" s="13"/>
      <c r="B97" s="223"/>
      <c r="C97" s="224"/>
      <c r="D97" s="225" t="s">
        <v>138</v>
      </c>
      <c r="E97" s="226" t="s">
        <v>18</v>
      </c>
      <c r="F97" s="227" t="s">
        <v>258</v>
      </c>
      <c r="G97" s="224"/>
      <c r="H97" s="226" t="s">
        <v>18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138</v>
      </c>
      <c r="AU97" s="233" t="s">
        <v>78</v>
      </c>
      <c r="AV97" s="13" t="s">
        <v>76</v>
      </c>
      <c r="AW97" s="13" t="s">
        <v>30</v>
      </c>
      <c r="AX97" s="13" t="s">
        <v>68</v>
      </c>
      <c r="AY97" s="233" t="s">
        <v>127</v>
      </c>
    </row>
    <row r="98" s="13" customFormat="1">
      <c r="A98" s="13"/>
      <c r="B98" s="223"/>
      <c r="C98" s="224"/>
      <c r="D98" s="225" t="s">
        <v>138</v>
      </c>
      <c r="E98" s="226" t="s">
        <v>18</v>
      </c>
      <c r="F98" s="227" t="s">
        <v>259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138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127</v>
      </c>
    </row>
    <row r="99" s="14" customFormat="1">
      <c r="A99" s="14"/>
      <c r="B99" s="234"/>
      <c r="C99" s="235"/>
      <c r="D99" s="225" t="s">
        <v>138</v>
      </c>
      <c r="E99" s="236" t="s">
        <v>18</v>
      </c>
      <c r="F99" s="237" t="s">
        <v>483</v>
      </c>
      <c r="G99" s="235"/>
      <c r="H99" s="238">
        <v>614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138</v>
      </c>
      <c r="AU99" s="244" t="s">
        <v>78</v>
      </c>
      <c r="AV99" s="14" t="s">
        <v>78</v>
      </c>
      <c r="AW99" s="14" t="s">
        <v>30</v>
      </c>
      <c r="AX99" s="14" t="s">
        <v>76</v>
      </c>
      <c r="AY99" s="244" t="s">
        <v>127</v>
      </c>
    </row>
    <row r="100" s="2" customFormat="1" ht="24.15" customHeight="1">
      <c r="A100" s="39"/>
      <c r="B100" s="40"/>
      <c r="C100" s="205" t="s">
        <v>134</v>
      </c>
      <c r="D100" s="205" t="s">
        <v>129</v>
      </c>
      <c r="E100" s="206" t="s">
        <v>291</v>
      </c>
      <c r="F100" s="207" t="s">
        <v>292</v>
      </c>
      <c r="G100" s="208" t="s">
        <v>223</v>
      </c>
      <c r="H100" s="209">
        <v>4410</v>
      </c>
      <c r="I100" s="210"/>
      <c r="J100" s="211">
        <f>ROUND(I100*H100,2)</f>
        <v>0</v>
      </c>
      <c r="K100" s="207" t="s">
        <v>133</v>
      </c>
      <c r="L100" s="45"/>
      <c r="M100" s="212" t="s">
        <v>18</v>
      </c>
      <c r="N100" s="213" t="s">
        <v>39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134</v>
      </c>
      <c r="AT100" s="216" t="s">
        <v>129</v>
      </c>
      <c r="AU100" s="216" t="s">
        <v>78</v>
      </c>
      <c r="AY100" s="18" t="s">
        <v>127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76</v>
      </c>
      <c r="BK100" s="217">
        <f>ROUND(I100*H100,2)</f>
        <v>0</v>
      </c>
      <c r="BL100" s="18" t="s">
        <v>134</v>
      </c>
      <c r="BM100" s="216" t="s">
        <v>484</v>
      </c>
    </row>
    <row r="101" s="2" customFormat="1">
      <c r="A101" s="39"/>
      <c r="B101" s="40"/>
      <c r="C101" s="41"/>
      <c r="D101" s="218" t="s">
        <v>136</v>
      </c>
      <c r="E101" s="41"/>
      <c r="F101" s="219" t="s">
        <v>294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78</v>
      </c>
    </row>
    <row r="102" s="13" customFormat="1">
      <c r="A102" s="13"/>
      <c r="B102" s="223"/>
      <c r="C102" s="224"/>
      <c r="D102" s="225" t="s">
        <v>138</v>
      </c>
      <c r="E102" s="226" t="s">
        <v>18</v>
      </c>
      <c r="F102" s="227" t="s">
        <v>295</v>
      </c>
      <c r="G102" s="224"/>
      <c r="H102" s="226" t="s">
        <v>18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138</v>
      </c>
      <c r="AU102" s="233" t="s">
        <v>78</v>
      </c>
      <c r="AV102" s="13" t="s">
        <v>76</v>
      </c>
      <c r="AW102" s="13" t="s">
        <v>30</v>
      </c>
      <c r="AX102" s="13" t="s">
        <v>68</v>
      </c>
      <c r="AY102" s="233" t="s">
        <v>127</v>
      </c>
    </row>
    <row r="103" s="13" customFormat="1">
      <c r="A103" s="13"/>
      <c r="B103" s="223"/>
      <c r="C103" s="224"/>
      <c r="D103" s="225" t="s">
        <v>138</v>
      </c>
      <c r="E103" s="226" t="s">
        <v>18</v>
      </c>
      <c r="F103" s="227" t="s">
        <v>296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138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127</v>
      </c>
    </row>
    <row r="104" s="14" customFormat="1">
      <c r="A104" s="14"/>
      <c r="B104" s="234"/>
      <c r="C104" s="235"/>
      <c r="D104" s="225" t="s">
        <v>138</v>
      </c>
      <c r="E104" s="236" t="s">
        <v>18</v>
      </c>
      <c r="F104" s="237" t="s">
        <v>485</v>
      </c>
      <c r="G104" s="235"/>
      <c r="H104" s="238">
        <v>4073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138</v>
      </c>
      <c r="AU104" s="244" t="s">
        <v>78</v>
      </c>
      <c r="AV104" s="14" t="s">
        <v>78</v>
      </c>
      <c r="AW104" s="14" t="s">
        <v>30</v>
      </c>
      <c r="AX104" s="14" t="s">
        <v>68</v>
      </c>
      <c r="AY104" s="244" t="s">
        <v>127</v>
      </c>
    </row>
    <row r="105" s="13" customFormat="1">
      <c r="A105" s="13"/>
      <c r="B105" s="223"/>
      <c r="C105" s="224"/>
      <c r="D105" s="225" t="s">
        <v>138</v>
      </c>
      <c r="E105" s="226" t="s">
        <v>18</v>
      </c>
      <c r="F105" s="227" t="s">
        <v>298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127</v>
      </c>
    </row>
    <row r="106" s="14" customFormat="1">
      <c r="A106" s="14"/>
      <c r="B106" s="234"/>
      <c r="C106" s="235"/>
      <c r="D106" s="225" t="s">
        <v>138</v>
      </c>
      <c r="E106" s="236" t="s">
        <v>18</v>
      </c>
      <c r="F106" s="237" t="s">
        <v>486</v>
      </c>
      <c r="G106" s="235"/>
      <c r="H106" s="238">
        <v>337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138</v>
      </c>
      <c r="AU106" s="244" t="s">
        <v>78</v>
      </c>
      <c r="AV106" s="14" t="s">
        <v>78</v>
      </c>
      <c r="AW106" s="14" t="s">
        <v>30</v>
      </c>
      <c r="AX106" s="14" t="s">
        <v>68</v>
      </c>
      <c r="AY106" s="244" t="s">
        <v>127</v>
      </c>
    </row>
    <row r="107" s="15" customFormat="1">
      <c r="A107" s="15"/>
      <c r="B107" s="245"/>
      <c r="C107" s="246"/>
      <c r="D107" s="225" t="s">
        <v>138</v>
      </c>
      <c r="E107" s="247" t="s">
        <v>18</v>
      </c>
      <c r="F107" s="248" t="s">
        <v>142</v>
      </c>
      <c r="G107" s="246"/>
      <c r="H107" s="249">
        <v>4410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5" t="s">
        <v>138</v>
      </c>
      <c r="AU107" s="255" t="s">
        <v>78</v>
      </c>
      <c r="AV107" s="15" t="s">
        <v>134</v>
      </c>
      <c r="AW107" s="15" t="s">
        <v>30</v>
      </c>
      <c r="AX107" s="15" t="s">
        <v>76</v>
      </c>
      <c r="AY107" s="255" t="s">
        <v>127</v>
      </c>
    </row>
    <row r="108" s="2" customFormat="1" ht="24.15" customHeight="1">
      <c r="A108" s="39"/>
      <c r="B108" s="40"/>
      <c r="C108" s="205" t="s">
        <v>173</v>
      </c>
      <c r="D108" s="205" t="s">
        <v>129</v>
      </c>
      <c r="E108" s="206" t="s">
        <v>300</v>
      </c>
      <c r="F108" s="207" t="s">
        <v>301</v>
      </c>
      <c r="G108" s="208" t="s">
        <v>223</v>
      </c>
      <c r="H108" s="209">
        <v>4410</v>
      </c>
      <c r="I108" s="210"/>
      <c r="J108" s="211">
        <f>ROUND(I108*H108,2)</f>
        <v>0</v>
      </c>
      <c r="K108" s="207" t="s">
        <v>133</v>
      </c>
      <c r="L108" s="45"/>
      <c r="M108" s="212" t="s">
        <v>18</v>
      </c>
      <c r="N108" s="213" t="s">
        <v>39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134</v>
      </c>
      <c r="AT108" s="216" t="s">
        <v>129</v>
      </c>
      <c r="AU108" s="216" t="s">
        <v>78</v>
      </c>
      <c r="AY108" s="18" t="s">
        <v>127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76</v>
      </c>
      <c r="BK108" s="217">
        <f>ROUND(I108*H108,2)</f>
        <v>0</v>
      </c>
      <c r="BL108" s="18" t="s">
        <v>134</v>
      </c>
      <c r="BM108" s="216" t="s">
        <v>487</v>
      </c>
    </row>
    <row r="109" s="2" customFormat="1">
      <c r="A109" s="39"/>
      <c r="B109" s="40"/>
      <c r="C109" s="41"/>
      <c r="D109" s="218" t="s">
        <v>136</v>
      </c>
      <c r="E109" s="41"/>
      <c r="F109" s="219" t="s">
        <v>303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136</v>
      </c>
      <c r="AU109" s="18" t="s">
        <v>78</v>
      </c>
    </row>
    <row r="110" s="13" customFormat="1">
      <c r="A110" s="13"/>
      <c r="B110" s="223"/>
      <c r="C110" s="224"/>
      <c r="D110" s="225" t="s">
        <v>138</v>
      </c>
      <c r="E110" s="226" t="s">
        <v>18</v>
      </c>
      <c r="F110" s="227" t="s">
        <v>304</v>
      </c>
      <c r="G110" s="224"/>
      <c r="H110" s="226" t="s">
        <v>18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138</v>
      </c>
      <c r="AU110" s="233" t="s">
        <v>78</v>
      </c>
      <c r="AV110" s="13" t="s">
        <v>76</v>
      </c>
      <c r="AW110" s="13" t="s">
        <v>30</v>
      </c>
      <c r="AX110" s="13" t="s">
        <v>68</v>
      </c>
      <c r="AY110" s="233" t="s">
        <v>127</v>
      </c>
    </row>
    <row r="111" s="13" customFormat="1">
      <c r="A111" s="13"/>
      <c r="B111" s="223"/>
      <c r="C111" s="224"/>
      <c r="D111" s="225" t="s">
        <v>138</v>
      </c>
      <c r="E111" s="226" t="s">
        <v>18</v>
      </c>
      <c r="F111" s="227" t="s">
        <v>305</v>
      </c>
      <c r="G111" s="224"/>
      <c r="H111" s="226" t="s">
        <v>18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138</v>
      </c>
      <c r="AU111" s="233" t="s">
        <v>78</v>
      </c>
      <c r="AV111" s="13" t="s">
        <v>76</v>
      </c>
      <c r="AW111" s="13" t="s">
        <v>30</v>
      </c>
      <c r="AX111" s="13" t="s">
        <v>68</v>
      </c>
      <c r="AY111" s="233" t="s">
        <v>127</v>
      </c>
    </row>
    <row r="112" s="14" customFormat="1">
      <c r="A112" s="14"/>
      <c r="B112" s="234"/>
      <c r="C112" s="235"/>
      <c r="D112" s="225" t="s">
        <v>138</v>
      </c>
      <c r="E112" s="236" t="s">
        <v>18</v>
      </c>
      <c r="F112" s="237" t="s">
        <v>485</v>
      </c>
      <c r="G112" s="235"/>
      <c r="H112" s="238">
        <v>4073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138</v>
      </c>
      <c r="AU112" s="244" t="s">
        <v>78</v>
      </c>
      <c r="AV112" s="14" t="s">
        <v>78</v>
      </c>
      <c r="AW112" s="14" t="s">
        <v>30</v>
      </c>
      <c r="AX112" s="14" t="s">
        <v>68</v>
      </c>
      <c r="AY112" s="244" t="s">
        <v>127</v>
      </c>
    </row>
    <row r="113" s="13" customFormat="1">
      <c r="A113" s="13"/>
      <c r="B113" s="223"/>
      <c r="C113" s="224"/>
      <c r="D113" s="225" t="s">
        <v>138</v>
      </c>
      <c r="E113" s="226" t="s">
        <v>18</v>
      </c>
      <c r="F113" s="227" t="s">
        <v>306</v>
      </c>
      <c r="G113" s="224"/>
      <c r="H113" s="226" t="s">
        <v>18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138</v>
      </c>
      <c r="AU113" s="233" t="s">
        <v>78</v>
      </c>
      <c r="AV113" s="13" t="s">
        <v>76</v>
      </c>
      <c r="AW113" s="13" t="s">
        <v>30</v>
      </c>
      <c r="AX113" s="13" t="s">
        <v>68</v>
      </c>
      <c r="AY113" s="233" t="s">
        <v>127</v>
      </c>
    </row>
    <row r="114" s="14" customFormat="1">
      <c r="A114" s="14"/>
      <c r="B114" s="234"/>
      <c r="C114" s="235"/>
      <c r="D114" s="225" t="s">
        <v>138</v>
      </c>
      <c r="E114" s="236" t="s">
        <v>18</v>
      </c>
      <c r="F114" s="237" t="s">
        <v>486</v>
      </c>
      <c r="G114" s="235"/>
      <c r="H114" s="238">
        <v>337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138</v>
      </c>
      <c r="AU114" s="244" t="s">
        <v>78</v>
      </c>
      <c r="AV114" s="14" t="s">
        <v>78</v>
      </c>
      <c r="AW114" s="14" t="s">
        <v>30</v>
      </c>
      <c r="AX114" s="14" t="s">
        <v>68</v>
      </c>
      <c r="AY114" s="244" t="s">
        <v>127</v>
      </c>
    </row>
    <row r="115" s="15" customFormat="1">
      <c r="A115" s="15"/>
      <c r="B115" s="245"/>
      <c r="C115" s="246"/>
      <c r="D115" s="225" t="s">
        <v>138</v>
      </c>
      <c r="E115" s="247" t="s">
        <v>18</v>
      </c>
      <c r="F115" s="248" t="s">
        <v>142</v>
      </c>
      <c r="G115" s="246"/>
      <c r="H115" s="249">
        <v>4410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5" t="s">
        <v>138</v>
      </c>
      <c r="AU115" s="255" t="s">
        <v>78</v>
      </c>
      <c r="AV115" s="15" t="s">
        <v>134</v>
      </c>
      <c r="AW115" s="15" t="s">
        <v>30</v>
      </c>
      <c r="AX115" s="15" t="s">
        <v>76</v>
      </c>
      <c r="AY115" s="255" t="s">
        <v>127</v>
      </c>
    </row>
    <row r="116" s="2" customFormat="1" ht="16.5" customHeight="1">
      <c r="A116" s="39"/>
      <c r="B116" s="40"/>
      <c r="C116" s="260" t="s">
        <v>179</v>
      </c>
      <c r="D116" s="260" t="s">
        <v>272</v>
      </c>
      <c r="E116" s="261" t="s">
        <v>308</v>
      </c>
      <c r="F116" s="262" t="s">
        <v>309</v>
      </c>
      <c r="G116" s="263" t="s">
        <v>223</v>
      </c>
      <c r="H116" s="264">
        <v>4073</v>
      </c>
      <c r="I116" s="265"/>
      <c r="J116" s="266">
        <f>ROUND(I116*H116,2)</f>
        <v>0</v>
      </c>
      <c r="K116" s="262" t="s">
        <v>18</v>
      </c>
      <c r="L116" s="267"/>
      <c r="M116" s="268" t="s">
        <v>18</v>
      </c>
      <c r="N116" s="269" t="s">
        <v>39</v>
      </c>
      <c r="O116" s="85"/>
      <c r="P116" s="214">
        <f>O116*H116</f>
        <v>0</v>
      </c>
      <c r="Q116" s="214">
        <v>0.01</v>
      </c>
      <c r="R116" s="214">
        <f>Q116*H116</f>
        <v>40.730000000000004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196</v>
      </c>
      <c r="AT116" s="216" t="s">
        <v>272</v>
      </c>
      <c r="AU116" s="216" t="s">
        <v>78</v>
      </c>
      <c r="AY116" s="18" t="s">
        <v>127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76</v>
      </c>
      <c r="BK116" s="217">
        <f>ROUND(I116*H116,2)</f>
        <v>0</v>
      </c>
      <c r="BL116" s="18" t="s">
        <v>134</v>
      </c>
      <c r="BM116" s="216" t="s">
        <v>488</v>
      </c>
    </row>
    <row r="117" s="13" customFormat="1">
      <c r="A117" s="13"/>
      <c r="B117" s="223"/>
      <c r="C117" s="224"/>
      <c r="D117" s="225" t="s">
        <v>138</v>
      </c>
      <c r="E117" s="226" t="s">
        <v>18</v>
      </c>
      <c r="F117" s="227" t="s">
        <v>311</v>
      </c>
      <c r="G117" s="224"/>
      <c r="H117" s="226" t="s">
        <v>18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138</v>
      </c>
      <c r="AU117" s="233" t="s">
        <v>78</v>
      </c>
      <c r="AV117" s="13" t="s">
        <v>76</v>
      </c>
      <c r="AW117" s="13" t="s">
        <v>30</v>
      </c>
      <c r="AX117" s="13" t="s">
        <v>68</v>
      </c>
      <c r="AY117" s="233" t="s">
        <v>127</v>
      </c>
    </row>
    <row r="118" s="14" customFormat="1">
      <c r="A118" s="14"/>
      <c r="B118" s="234"/>
      <c r="C118" s="235"/>
      <c r="D118" s="225" t="s">
        <v>138</v>
      </c>
      <c r="E118" s="236" t="s">
        <v>18</v>
      </c>
      <c r="F118" s="237" t="s">
        <v>485</v>
      </c>
      <c r="G118" s="235"/>
      <c r="H118" s="238">
        <v>4073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138</v>
      </c>
      <c r="AU118" s="244" t="s">
        <v>78</v>
      </c>
      <c r="AV118" s="14" t="s">
        <v>78</v>
      </c>
      <c r="AW118" s="14" t="s">
        <v>30</v>
      </c>
      <c r="AX118" s="14" t="s">
        <v>76</v>
      </c>
      <c r="AY118" s="244" t="s">
        <v>127</v>
      </c>
    </row>
    <row r="119" s="2" customFormat="1" ht="16.5" customHeight="1">
      <c r="A119" s="39"/>
      <c r="B119" s="40"/>
      <c r="C119" s="260" t="s">
        <v>189</v>
      </c>
      <c r="D119" s="260" t="s">
        <v>272</v>
      </c>
      <c r="E119" s="261" t="s">
        <v>313</v>
      </c>
      <c r="F119" s="262" t="s">
        <v>314</v>
      </c>
      <c r="G119" s="263" t="s">
        <v>223</v>
      </c>
      <c r="H119" s="264">
        <v>337</v>
      </c>
      <c r="I119" s="265"/>
      <c r="J119" s="266">
        <f>ROUND(I119*H119,2)</f>
        <v>0</v>
      </c>
      <c r="K119" s="262" t="s">
        <v>18</v>
      </c>
      <c r="L119" s="267"/>
      <c r="M119" s="268" t="s">
        <v>18</v>
      </c>
      <c r="N119" s="269" t="s">
        <v>39</v>
      </c>
      <c r="O119" s="85"/>
      <c r="P119" s="214">
        <f>O119*H119</f>
        <v>0</v>
      </c>
      <c r="Q119" s="214">
        <v>0.001</v>
      </c>
      <c r="R119" s="214">
        <f>Q119*H119</f>
        <v>0.33700000000000002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196</v>
      </c>
      <c r="AT119" s="216" t="s">
        <v>272</v>
      </c>
      <c r="AU119" s="216" t="s">
        <v>78</v>
      </c>
      <c r="AY119" s="18" t="s">
        <v>127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76</v>
      </c>
      <c r="BK119" s="217">
        <f>ROUND(I119*H119,2)</f>
        <v>0</v>
      </c>
      <c r="BL119" s="18" t="s">
        <v>134</v>
      </c>
      <c r="BM119" s="216" t="s">
        <v>489</v>
      </c>
    </row>
    <row r="120" s="13" customFormat="1">
      <c r="A120" s="13"/>
      <c r="B120" s="223"/>
      <c r="C120" s="224"/>
      <c r="D120" s="225" t="s">
        <v>138</v>
      </c>
      <c r="E120" s="226" t="s">
        <v>18</v>
      </c>
      <c r="F120" s="227" t="s">
        <v>316</v>
      </c>
      <c r="G120" s="224"/>
      <c r="H120" s="226" t="s">
        <v>18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138</v>
      </c>
      <c r="AU120" s="233" t="s">
        <v>78</v>
      </c>
      <c r="AV120" s="13" t="s">
        <v>76</v>
      </c>
      <c r="AW120" s="13" t="s">
        <v>30</v>
      </c>
      <c r="AX120" s="13" t="s">
        <v>68</v>
      </c>
      <c r="AY120" s="233" t="s">
        <v>127</v>
      </c>
    </row>
    <row r="121" s="14" customFormat="1">
      <c r="A121" s="14"/>
      <c r="B121" s="234"/>
      <c r="C121" s="235"/>
      <c r="D121" s="225" t="s">
        <v>138</v>
      </c>
      <c r="E121" s="236" t="s">
        <v>18</v>
      </c>
      <c r="F121" s="237" t="s">
        <v>486</v>
      </c>
      <c r="G121" s="235"/>
      <c r="H121" s="238">
        <v>337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138</v>
      </c>
      <c r="AU121" s="244" t="s">
        <v>78</v>
      </c>
      <c r="AV121" s="14" t="s">
        <v>78</v>
      </c>
      <c r="AW121" s="14" t="s">
        <v>30</v>
      </c>
      <c r="AX121" s="14" t="s">
        <v>76</v>
      </c>
      <c r="AY121" s="244" t="s">
        <v>127</v>
      </c>
    </row>
    <row r="122" s="2" customFormat="1" ht="16.5" customHeight="1">
      <c r="A122" s="39"/>
      <c r="B122" s="40"/>
      <c r="C122" s="260" t="s">
        <v>196</v>
      </c>
      <c r="D122" s="260" t="s">
        <v>272</v>
      </c>
      <c r="E122" s="261" t="s">
        <v>317</v>
      </c>
      <c r="F122" s="262" t="s">
        <v>318</v>
      </c>
      <c r="G122" s="263" t="s">
        <v>223</v>
      </c>
      <c r="H122" s="264">
        <v>441</v>
      </c>
      <c r="I122" s="265"/>
      <c r="J122" s="266">
        <f>ROUND(I122*H122,2)</f>
        <v>0</v>
      </c>
      <c r="K122" s="262" t="s">
        <v>18</v>
      </c>
      <c r="L122" s="267"/>
      <c r="M122" s="268" t="s">
        <v>18</v>
      </c>
      <c r="N122" s="269" t="s">
        <v>39</v>
      </c>
      <c r="O122" s="85"/>
      <c r="P122" s="214">
        <f>O122*H122</f>
        <v>0</v>
      </c>
      <c r="Q122" s="214">
        <v>0.00010000000000000001</v>
      </c>
      <c r="R122" s="214">
        <f>Q122*H122</f>
        <v>0.0441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196</v>
      </c>
      <c r="AT122" s="216" t="s">
        <v>272</v>
      </c>
      <c r="AU122" s="216" t="s">
        <v>78</v>
      </c>
      <c r="AY122" s="18" t="s">
        <v>127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76</v>
      </c>
      <c r="BK122" s="217">
        <f>ROUND(I122*H122,2)</f>
        <v>0</v>
      </c>
      <c r="BL122" s="18" t="s">
        <v>134</v>
      </c>
      <c r="BM122" s="216" t="s">
        <v>490</v>
      </c>
    </row>
    <row r="123" s="13" customFormat="1">
      <c r="A123" s="13"/>
      <c r="B123" s="223"/>
      <c r="C123" s="224"/>
      <c r="D123" s="225" t="s">
        <v>138</v>
      </c>
      <c r="E123" s="226" t="s">
        <v>18</v>
      </c>
      <c r="F123" s="227" t="s">
        <v>320</v>
      </c>
      <c r="G123" s="224"/>
      <c r="H123" s="226" t="s">
        <v>18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138</v>
      </c>
      <c r="AU123" s="233" t="s">
        <v>78</v>
      </c>
      <c r="AV123" s="13" t="s">
        <v>76</v>
      </c>
      <c r="AW123" s="13" t="s">
        <v>30</v>
      </c>
      <c r="AX123" s="13" t="s">
        <v>68</v>
      </c>
      <c r="AY123" s="233" t="s">
        <v>127</v>
      </c>
    </row>
    <row r="124" s="14" customFormat="1">
      <c r="A124" s="14"/>
      <c r="B124" s="234"/>
      <c r="C124" s="235"/>
      <c r="D124" s="225" t="s">
        <v>138</v>
      </c>
      <c r="E124" s="236" t="s">
        <v>18</v>
      </c>
      <c r="F124" s="237" t="s">
        <v>491</v>
      </c>
      <c r="G124" s="235"/>
      <c r="H124" s="238">
        <v>441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138</v>
      </c>
      <c r="AU124" s="244" t="s">
        <v>78</v>
      </c>
      <c r="AV124" s="14" t="s">
        <v>78</v>
      </c>
      <c r="AW124" s="14" t="s">
        <v>30</v>
      </c>
      <c r="AX124" s="14" t="s">
        <v>76</v>
      </c>
      <c r="AY124" s="244" t="s">
        <v>127</v>
      </c>
    </row>
    <row r="125" s="2" customFormat="1" ht="24.15" customHeight="1">
      <c r="A125" s="39"/>
      <c r="B125" s="40"/>
      <c r="C125" s="205" t="s">
        <v>203</v>
      </c>
      <c r="D125" s="205" t="s">
        <v>129</v>
      </c>
      <c r="E125" s="206" t="s">
        <v>323</v>
      </c>
      <c r="F125" s="207" t="s">
        <v>324</v>
      </c>
      <c r="G125" s="208" t="s">
        <v>325</v>
      </c>
      <c r="H125" s="209">
        <v>44.100000000000001</v>
      </c>
      <c r="I125" s="210"/>
      <c r="J125" s="211">
        <f>ROUND(I125*H125,2)</f>
        <v>0</v>
      </c>
      <c r="K125" s="207" t="s">
        <v>133</v>
      </c>
      <c r="L125" s="45"/>
      <c r="M125" s="212" t="s">
        <v>18</v>
      </c>
      <c r="N125" s="213" t="s">
        <v>39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134</v>
      </c>
      <c r="AT125" s="216" t="s">
        <v>129</v>
      </c>
      <c r="AU125" s="216" t="s">
        <v>78</v>
      </c>
      <c r="AY125" s="18" t="s">
        <v>127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76</v>
      </c>
      <c r="BK125" s="217">
        <f>ROUND(I125*H125,2)</f>
        <v>0</v>
      </c>
      <c r="BL125" s="18" t="s">
        <v>134</v>
      </c>
      <c r="BM125" s="216" t="s">
        <v>492</v>
      </c>
    </row>
    <row r="126" s="2" customFormat="1">
      <c r="A126" s="39"/>
      <c r="B126" s="40"/>
      <c r="C126" s="41"/>
      <c r="D126" s="218" t="s">
        <v>136</v>
      </c>
      <c r="E126" s="41"/>
      <c r="F126" s="219" t="s">
        <v>327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136</v>
      </c>
      <c r="AU126" s="18" t="s">
        <v>78</v>
      </c>
    </row>
    <row r="127" s="13" customFormat="1">
      <c r="A127" s="13"/>
      <c r="B127" s="223"/>
      <c r="C127" s="224"/>
      <c r="D127" s="225" t="s">
        <v>138</v>
      </c>
      <c r="E127" s="226" t="s">
        <v>18</v>
      </c>
      <c r="F127" s="227" t="s">
        <v>328</v>
      </c>
      <c r="G127" s="224"/>
      <c r="H127" s="226" t="s">
        <v>18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138</v>
      </c>
      <c r="AU127" s="233" t="s">
        <v>78</v>
      </c>
      <c r="AV127" s="13" t="s">
        <v>76</v>
      </c>
      <c r="AW127" s="13" t="s">
        <v>30</v>
      </c>
      <c r="AX127" s="13" t="s">
        <v>68</v>
      </c>
      <c r="AY127" s="233" t="s">
        <v>127</v>
      </c>
    </row>
    <row r="128" s="13" customFormat="1">
      <c r="A128" s="13"/>
      <c r="B128" s="223"/>
      <c r="C128" s="224"/>
      <c r="D128" s="225" t="s">
        <v>138</v>
      </c>
      <c r="E128" s="226" t="s">
        <v>18</v>
      </c>
      <c r="F128" s="227" t="s">
        <v>329</v>
      </c>
      <c r="G128" s="224"/>
      <c r="H128" s="226" t="s">
        <v>18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138</v>
      </c>
      <c r="AU128" s="233" t="s">
        <v>78</v>
      </c>
      <c r="AV128" s="13" t="s">
        <v>76</v>
      </c>
      <c r="AW128" s="13" t="s">
        <v>30</v>
      </c>
      <c r="AX128" s="13" t="s">
        <v>68</v>
      </c>
      <c r="AY128" s="233" t="s">
        <v>127</v>
      </c>
    </row>
    <row r="129" s="13" customFormat="1">
      <c r="A129" s="13"/>
      <c r="B129" s="223"/>
      <c r="C129" s="224"/>
      <c r="D129" s="225" t="s">
        <v>138</v>
      </c>
      <c r="E129" s="226" t="s">
        <v>18</v>
      </c>
      <c r="F129" s="227" t="s">
        <v>298</v>
      </c>
      <c r="G129" s="224"/>
      <c r="H129" s="226" t="s">
        <v>18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138</v>
      </c>
      <c r="AU129" s="233" t="s">
        <v>78</v>
      </c>
      <c r="AV129" s="13" t="s">
        <v>76</v>
      </c>
      <c r="AW129" s="13" t="s">
        <v>30</v>
      </c>
      <c r="AX129" s="13" t="s">
        <v>68</v>
      </c>
      <c r="AY129" s="233" t="s">
        <v>127</v>
      </c>
    </row>
    <row r="130" s="14" customFormat="1">
      <c r="A130" s="14"/>
      <c r="B130" s="234"/>
      <c r="C130" s="235"/>
      <c r="D130" s="225" t="s">
        <v>138</v>
      </c>
      <c r="E130" s="236" t="s">
        <v>18</v>
      </c>
      <c r="F130" s="237" t="s">
        <v>493</v>
      </c>
      <c r="G130" s="235"/>
      <c r="H130" s="238">
        <v>44.100000000000001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138</v>
      </c>
      <c r="AU130" s="244" t="s">
        <v>78</v>
      </c>
      <c r="AV130" s="14" t="s">
        <v>78</v>
      </c>
      <c r="AW130" s="14" t="s">
        <v>30</v>
      </c>
      <c r="AX130" s="14" t="s">
        <v>76</v>
      </c>
      <c r="AY130" s="244" t="s">
        <v>127</v>
      </c>
    </row>
    <row r="131" s="2" customFormat="1" ht="16.5" customHeight="1">
      <c r="A131" s="39"/>
      <c r="B131" s="40"/>
      <c r="C131" s="260" t="s">
        <v>213</v>
      </c>
      <c r="D131" s="260" t="s">
        <v>272</v>
      </c>
      <c r="E131" s="261" t="s">
        <v>332</v>
      </c>
      <c r="F131" s="262" t="s">
        <v>333</v>
      </c>
      <c r="G131" s="263" t="s">
        <v>334</v>
      </c>
      <c r="H131" s="264">
        <v>39.689999999999998</v>
      </c>
      <c r="I131" s="265"/>
      <c r="J131" s="266">
        <f>ROUND(I131*H131,2)</f>
        <v>0</v>
      </c>
      <c r="K131" s="262" t="s">
        <v>18</v>
      </c>
      <c r="L131" s="267"/>
      <c r="M131" s="268" t="s">
        <v>18</v>
      </c>
      <c r="N131" s="269" t="s">
        <v>39</v>
      </c>
      <c r="O131" s="85"/>
      <c r="P131" s="214">
        <f>O131*H131</f>
        <v>0</v>
      </c>
      <c r="Q131" s="214">
        <v>0.001</v>
      </c>
      <c r="R131" s="214">
        <f>Q131*H131</f>
        <v>0.039689999999999996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196</v>
      </c>
      <c r="AT131" s="216" t="s">
        <v>272</v>
      </c>
      <c r="AU131" s="216" t="s">
        <v>78</v>
      </c>
      <c r="AY131" s="18" t="s">
        <v>127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76</v>
      </c>
      <c r="BK131" s="217">
        <f>ROUND(I131*H131,2)</f>
        <v>0</v>
      </c>
      <c r="BL131" s="18" t="s">
        <v>134</v>
      </c>
      <c r="BM131" s="216" t="s">
        <v>494</v>
      </c>
    </row>
    <row r="132" s="13" customFormat="1">
      <c r="A132" s="13"/>
      <c r="B132" s="223"/>
      <c r="C132" s="224"/>
      <c r="D132" s="225" t="s">
        <v>138</v>
      </c>
      <c r="E132" s="226" t="s">
        <v>18</v>
      </c>
      <c r="F132" s="227" t="s">
        <v>336</v>
      </c>
      <c r="G132" s="224"/>
      <c r="H132" s="226" t="s">
        <v>18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138</v>
      </c>
      <c r="AU132" s="233" t="s">
        <v>78</v>
      </c>
      <c r="AV132" s="13" t="s">
        <v>76</v>
      </c>
      <c r="AW132" s="13" t="s">
        <v>30</v>
      </c>
      <c r="AX132" s="13" t="s">
        <v>68</v>
      </c>
      <c r="AY132" s="233" t="s">
        <v>127</v>
      </c>
    </row>
    <row r="133" s="13" customFormat="1">
      <c r="A133" s="13"/>
      <c r="B133" s="223"/>
      <c r="C133" s="224"/>
      <c r="D133" s="225" t="s">
        <v>138</v>
      </c>
      <c r="E133" s="226" t="s">
        <v>18</v>
      </c>
      <c r="F133" s="227" t="s">
        <v>337</v>
      </c>
      <c r="G133" s="224"/>
      <c r="H133" s="226" t="s">
        <v>18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138</v>
      </c>
      <c r="AU133" s="233" t="s">
        <v>78</v>
      </c>
      <c r="AV133" s="13" t="s">
        <v>76</v>
      </c>
      <c r="AW133" s="13" t="s">
        <v>30</v>
      </c>
      <c r="AX133" s="13" t="s">
        <v>68</v>
      </c>
      <c r="AY133" s="233" t="s">
        <v>127</v>
      </c>
    </row>
    <row r="134" s="13" customFormat="1">
      <c r="A134" s="13"/>
      <c r="B134" s="223"/>
      <c r="C134" s="224"/>
      <c r="D134" s="225" t="s">
        <v>138</v>
      </c>
      <c r="E134" s="226" t="s">
        <v>18</v>
      </c>
      <c r="F134" s="227" t="s">
        <v>338</v>
      </c>
      <c r="G134" s="224"/>
      <c r="H134" s="226" t="s">
        <v>18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138</v>
      </c>
      <c r="AU134" s="233" t="s">
        <v>78</v>
      </c>
      <c r="AV134" s="13" t="s">
        <v>76</v>
      </c>
      <c r="AW134" s="13" t="s">
        <v>30</v>
      </c>
      <c r="AX134" s="13" t="s">
        <v>68</v>
      </c>
      <c r="AY134" s="233" t="s">
        <v>127</v>
      </c>
    </row>
    <row r="135" s="14" customFormat="1">
      <c r="A135" s="14"/>
      <c r="B135" s="234"/>
      <c r="C135" s="235"/>
      <c r="D135" s="225" t="s">
        <v>138</v>
      </c>
      <c r="E135" s="236" t="s">
        <v>18</v>
      </c>
      <c r="F135" s="237" t="s">
        <v>495</v>
      </c>
      <c r="G135" s="235"/>
      <c r="H135" s="238">
        <v>39.689999999999998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138</v>
      </c>
      <c r="AU135" s="244" t="s">
        <v>78</v>
      </c>
      <c r="AV135" s="14" t="s">
        <v>78</v>
      </c>
      <c r="AW135" s="14" t="s">
        <v>30</v>
      </c>
      <c r="AX135" s="14" t="s">
        <v>76</v>
      </c>
      <c r="AY135" s="244" t="s">
        <v>127</v>
      </c>
    </row>
    <row r="136" s="2" customFormat="1" ht="16.5" customHeight="1">
      <c r="A136" s="39"/>
      <c r="B136" s="40"/>
      <c r="C136" s="205" t="s">
        <v>220</v>
      </c>
      <c r="D136" s="205" t="s">
        <v>129</v>
      </c>
      <c r="E136" s="206" t="s">
        <v>341</v>
      </c>
      <c r="F136" s="207" t="s">
        <v>342</v>
      </c>
      <c r="G136" s="208" t="s">
        <v>223</v>
      </c>
      <c r="H136" s="209">
        <v>4410</v>
      </c>
      <c r="I136" s="210"/>
      <c r="J136" s="211">
        <f>ROUND(I136*H136,2)</f>
        <v>0</v>
      </c>
      <c r="K136" s="207" t="s">
        <v>133</v>
      </c>
      <c r="L136" s="45"/>
      <c r="M136" s="212" t="s">
        <v>18</v>
      </c>
      <c r="N136" s="213" t="s">
        <v>39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134</v>
      </c>
      <c r="AT136" s="216" t="s">
        <v>129</v>
      </c>
      <c r="AU136" s="216" t="s">
        <v>78</v>
      </c>
      <c r="AY136" s="18" t="s">
        <v>127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76</v>
      </c>
      <c r="BK136" s="217">
        <f>ROUND(I136*H136,2)</f>
        <v>0</v>
      </c>
      <c r="BL136" s="18" t="s">
        <v>134</v>
      </c>
      <c r="BM136" s="216" t="s">
        <v>496</v>
      </c>
    </row>
    <row r="137" s="2" customFormat="1">
      <c r="A137" s="39"/>
      <c r="B137" s="40"/>
      <c r="C137" s="41"/>
      <c r="D137" s="218" t="s">
        <v>136</v>
      </c>
      <c r="E137" s="41"/>
      <c r="F137" s="219" t="s">
        <v>344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78</v>
      </c>
    </row>
    <row r="138" s="13" customFormat="1">
      <c r="A138" s="13"/>
      <c r="B138" s="223"/>
      <c r="C138" s="224"/>
      <c r="D138" s="225" t="s">
        <v>138</v>
      </c>
      <c r="E138" s="226" t="s">
        <v>18</v>
      </c>
      <c r="F138" s="227" t="s">
        <v>345</v>
      </c>
      <c r="G138" s="224"/>
      <c r="H138" s="226" t="s">
        <v>18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138</v>
      </c>
      <c r="AU138" s="233" t="s">
        <v>78</v>
      </c>
      <c r="AV138" s="13" t="s">
        <v>76</v>
      </c>
      <c r="AW138" s="13" t="s">
        <v>30</v>
      </c>
      <c r="AX138" s="13" t="s">
        <v>68</v>
      </c>
      <c r="AY138" s="233" t="s">
        <v>127</v>
      </c>
    </row>
    <row r="139" s="13" customFormat="1">
      <c r="A139" s="13"/>
      <c r="B139" s="223"/>
      <c r="C139" s="224"/>
      <c r="D139" s="225" t="s">
        <v>138</v>
      </c>
      <c r="E139" s="226" t="s">
        <v>18</v>
      </c>
      <c r="F139" s="227" t="s">
        <v>346</v>
      </c>
      <c r="G139" s="224"/>
      <c r="H139" s="226" t="s">
        <v>18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138</v>
      </c>
      <c r="AU139" s="233" t="s">
        <v>78</v>
      </c>
      <c r="AV139" s="13" t="s">
        <v>76</v>
      </c>
      <c r="AW139" s="13" t="s">
        <v>30</v>
      </c>
      <c r="AX139" s="13" t="s">
        <v>68</v>
      </c>
      <c r="AY139" s="233" t="s">
        <v>127</v>
      </c>
    </row>
    <row r="140" s="14" customFormat="1">
      <c r="A140" s="14"/>
      <c r="B140" s="234"/>
      <c r="C140" s="235"/>
      <c r="D140" s="225" t="s">
        <v>138</v>
      </c>
      <c r="E140" s="236" t="s">
        <v>18</v>
      </c>
      <c r="F140" s="237" t="s">
        <v>68</v>
      </c>
      <c r="G140" s="235"/>
      <c r="H140" s="238">
        <v>0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138</v>
      </c>
      <c r="AU140" s="244" t="s">
        <v>78</v>
      </c>
      <c r="AV140" s="14" t="s">
        <v>78</v>
      </c>
      <c r="AW140" s="14" t="s">
        <v>30</v>
      </c>
      <c r="AX140" s="14" t="s">
        <v>68</v>
      </c>
      <c r="AY140" s="244" t="s">
        <v>127</v>
      </c>
    </row>
    <row r="141" s="13" customFormat="1">
      <c r="A141" s="13"/>
      <c r="B141" s="223"/>
      <c r="C141" s="224"/>
      <c r="D141" s="225" t="s">
        <v>138</v>
      </c>
      <c r="E141" s="226" t="s">
        <v>18</v>
      </c>
      <c r="F141" s="227" t="s">
        <v>347</v>
      </c>
      <c r="G141" s="224"/>
      <c r="H141" s="226" t="s">
        <v>18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138</v>
      </c>
      <c r="AU141" s="233" t="s">
        <v>78</v>
      </c>
      <c r="AV141" s="13" t="s">
        <v>76</v>
      </c>
      <c r="AW141" s="13" t="s">
        <v>30</v>
      </c>
      <c r="AX141" s="13" t="s">
        <v>68</v>
      </c>
      <c r="AY141" s="233" t="s">
        <v>127</v>
      </c>
    </row>
    <row r="142" s="14" customFormat="1">
      <c r="A142" s="14"/>
      <c r="B142" s="234"/>
      <c r="C142" s="235"/>
      <c r="D142" s="225" t="s">
        <v>138</v>
      </c>
      <c r="E142" s="236" t="s">
        <v>18</v>
      </c>
      <c r="F142" s="237" t="s">
        <v>497</v>
      </c>
      <c r="G142" s="235"/>
      <c r="H142" s="238">
        <v>4410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138</v>
      </c>
      <c r="AU142" s="244" t="s">
        <v>78</v>
      </c>
      <c r="AV142" s="14" t="s">
        <v>78</v>
      </c>
      <c r="AW142" s="14" t="s">
        <v>30</v>
      </c>
      <c r="AX142" s="14" t="s">
        <v>68</v>
      </c>
      <c r="AY142" s="244" t="s">
        <v>127</v>
      </c>
    </row>
    <row r="143" s="15" customFormat="1">
      <c r="A143" s="15"/>
      <c r="B143" s="245"/>
      <c r="C143" s="246"/>
      <c r="D143" s="225" t="s">
        <v>138</v>
      </c>
      <c r="E143" s="247" t="s">
        <v>18</v>
      </c>
      <c r="F143" s="248" t="s">
        <v>142</v>
      </c>
      <c r="G143" s="246"/>
      <c r="H143" s="249">
        <v>4410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5" t="s">
        <v>138</v>
      </c>
      <c r="AU143" s="255" t="s">
        <v>78</v>
      </c>
      <c r="AV143" s="15" t="s">
        <v>134</v>
      </c>
      <c r="AW143" s="15" t="s">
        <v>30</v>
      </c>
      <c r="AX143" s="15" t="s">
        <v>76</v>
      </c>
      <c r="AY143" s="255" t="s">
        <v>127</v>
      </c>
    </row>
    <row r="144" s="2" customFormat="1" ht="16.5" customHeight="1">
      <c r="A144" s="39"/>
      <c r="B144" s="40"/>
      <c r="C144" s="260" t="s">
        <v>228</v>
      </c>
      <c r="D144" s="260" t="s">
        <v>272</v>
      </c>
      <c r="E144" s="261" t="s">
        <v>350</v>
      </c>
      <c r="F144" s="262" t="s">
        <v>351</v>
      </c>
      <c r="G144" s="263" t="s">
        <v>334</v>
      </c>
      <c r="H144" s="264">
        <v>176.40000000000001</v>
      </c>
      <c r="I144" s="265"/>
      <c r="J144" s="266">
        <f>ROUND(I144*H144,2)</f>
        <v>0</v>
      </c>
      <c r="K144" s="262" t="s">
        <v>18</v>
      </c>
      <c r="L144" s="267"/>
      <c r="M144" s="268" t="s">
        <v>18</v>
      </c>
      <c r="N144" s="269" t="s">
        <v>39</v>
      </c>
      <c r="O144" s="85"/>
      <c r="P144" s="214">
        <f>O144*H144</f>
        <v>0</v>
      </c>
      <c r="Q144" s="214">
        <v>0.001</v>
      </c>
      <c r="R144" s="214">
        <f>Q144*H144</f>
        <v>0.1764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196</v>
      </c>
      <c r="AT144" s="216" t="s">
        <v>272</v>
      </c>
      <c r="AU144" s="216" t="s">
        <v>78</v>
      </c>
      <c r="AY144" s="18" t="s">
        <v>127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76</v>
      </c>
      <c r="BK144" s="217">
        <f>ROUND(I144*H144,2)</f>
        <v>0</v>
      </c>
      <c r="BL144" s="18" t="s">
        <v>134</v>
      </c>
      <c r="BM144" s="216" t="s">
        <v>498</v>
      </c>
    </row>
    <row r="145" s="13" customFormat="1">
      <c r="A145" s="13"/>
      <c r="B145" s="223"/>
      <c r="C145" s="224"/>
      <c r="D145" s="225" t="s">
        <v>138</v>
      </c>
      <c r="E145" s="226" t="s">
        <v>18</v>
      </c>
      <c r="F145" s="227" t="s">
        <v>353</v>
      </c>
      <c r="G145" s="224"/>
      <c r="H145" s="226" t="s">
        <v>18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138</v>
      </c>
      <c r="AU145" s="233" t="s">
        <v>78</v>
      </c>
      <c r="AV145" s="13" t="s">
        <v>76</v>
      </c>
      <c r="AW145" s="13" t="s">
        <v>30</v>
      </c>
      <c r="AX145" s="13" t="s">
        <v>68</v>
      </c>
      <c r="AY145" s="233" t="s">
        <v>127</v>
      </c>
    </row>
    <row r="146" s="13" customFormat="1">
      <c r="A146" s="13"/>
      <c r="B146" s="223"/>
      <c r="C146" s="224"/>
      <c r="D146" s="225" t="s">
        <v>138</v>
      </c>
      <c r="E146" s="226" t="s">
        <v>18</v>
      </c>
      <c r="F146" s="227" t="s">
        <v>354</v>
      </c>
      <c r="G146" s="224"/>
      <c r="H146" s="226" t="s">
        <v>18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138</v>
      </c>
      <c r="AU146" s="233" t="s">
        <v>78</v>
      </c>
      <c r="AV146" s="13" t="s">
        <v>76</v>
      </c>
      <c r="AW146" s="13" t="s">
        <v>30</v>
      </c>
      <c r="AX146" s="13" t="s">
        <v>68</v>
      </c>
      <c r="AY146" s="233" t="s">
        <v>127</v>
      </c>
    </row>
    <row r="147" s="14" customFormat="1">
      <c r="A147" s="14"/>
      <c r="B147" s="234"/>
      <c r="C147" s="235"/>
      <c r="D147" s="225" t="s">
        <v>138</v>
      </c>
      <c r="E147" s="236" t="s">
        <v>18</v>
      </c>
      <c r="F147" s="237" t="s">
        <v>499</v>
      </c>
      <c r="G147" s="235"/>
      <c r="H147" s="238">
        <v>0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138</v>
      </c>
      <c r="AU147" s="244" t="s">
        <v>78</v>
      </c>
      <c r="AV147" s="14" t="s">
        <v>78</v>
      </c>
      <c r="AW147" s="14" t="s">
        <v>30</v>
      </c>
      <c r="AX147" s="14" t="s">
        <v>68</v>
      </c>
      <c r="AY147" s="244" t="s">
        <v>127</v>
      </c>
    </row>
    <row r="148" s="13" customFormat="1">
      <c r="A148" s="13"/>
      <c r="B148" s="223"/>
      <c r="C148" s="224"/>
      <c r="D148" s="225" t="s">
        <v>138</v>
      </c>
      <c r="E148" s="226" t="s">
        <v>18</v>
      </c>
      <c r="F148" s="227" t="s">
        <v>356</v>
      </c>
      <c r="G148" s="224"/>
      <c r="H148" s="226" t="s">
        <v>18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138</v>
      </c>
      <c r="AU148" s="233" t="s">
        <v>78</v>
      </c>
      <c r="AV148" s="13" t="s">
        <v>76</v>
      </c>
      <c r="AW148" s="13" t="s">
        <v>30</v>
      </c>
      <c r="AX148" s="13" t="s">
        <v>68</v>
      </c>
      <c r="AY148" s="233" t="s">
        <v>127</v>
      </c>
    </row>
    <row r="149" s="14" customFormat="1">
      <c r="A149" s="14"/>
      <c r="B149" s="234"/>
      <c r="C149" s="235"/>
      <c r="D149" s="225" t="s">
        <v>138</v>
      </c>
      <c r="E149" s="236" t="s">
        <v>18</v>
      </c>
      <c r="F149" s="237" t="s">
        <v>500</v>
      </c>
      <c r="G149" s="235"/>
      <c r="H149" s="238">
        <v>176.40000000000001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138</v>
      </c>
      <c r="AU149" s="244" t="s">
        <v>78</v>
      </c>
      <c r="AV149" s="14" t="s">
        <v>78</v>
      </c>
      <c r="AW149" s="14" t="s">
        <v>30</v>
      </c>
      <c r="AX149" s="14" t="s">
        <v>68</v>
      </c>
      <c r="AY149" s="244" t="s">
        <v>127</v>
      </c>
    </row>
    <row r="150" s="15" customFormat="1">
      <c r="A150" s="15"/>
      <c r="B150" s="245"/>
      <c r="C150" s="246"/>
      <c r="D150" s="225" t="s">
        <v>138</v>
      </c>
      <c r="E150" s="247" t="s">
        <v>18</v>
      </c>
      <c r="F150" s="248" t="s">
        <v>142</v>
      </c>
      <c r="G150" s="246"/>
      <c r="H150" s="249">
        <v>176.40000000000001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138</v>
      </c>
      <c r="AU150" s="255" t="s">
        <v>78</v>
      </c>
      <c r="AV150" s="15" t="s">
        <v>134</v>
      </c>
      <c r="AW150" s="15" t="s">
        <v>30</v>
      </c>
      <c r="AX150" s="15" t="s">
        <v>76</v>
      </c>
      <c r="AY150" s="255" t="s">
        <v>127</v>
      </c>
    </row>
    <row r="151" s="2" customFormat="1" ht="16.5" customHeight="1">
      <c r="A151" s="39"/>
      <c r="B151" s="40"/>
      <c r="C151" s="205" t="s">
        <v>307</v>
      </c>
      <c r="D151" s="205" t="s">
        <v>129</v>
      </c>
      <c r="E151" s="206" t="s">
        <v>359</v>
      </c>
      <c r="F151" s="207" t="s">
        <v>360</v>
      </c>
      <c r="G151" s="208" t="s">
        <v>150</v>
      </c>
      <c r="H151" s="209">
        <v>1.76</v>
      </c>
      <c r="I151" s="210"/>
      <c r="J151" s="211">
        <f>ROUND(I151*H151,2)</f>
        <v>0</v>
      </c>
      <c r="K151" s="207" t="s">
        <v>133</v>
      </c>
      <c r="L151" s="45"/>
      <c r="M151" s="212" t="s">
        <v>18</v>
      </c>
      <c r="N151" s="213" t="s">
        <v>39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134</v>
      </c>
      <c r="AT151" s="216" t="s">
        <v>129</v>
      </c>
      <c r="AU151" s="216" t="s">
        <v>78</v>
      </c>
      <c r="AY151" s="18" t="s">
        <v>127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76</v>
      </c>
      <c r="BK151" s="217">
        <f>ROUND(I151*H151,2)</f>
        <v>0</v>
      </c>
      <c r="BL151" s="18" t="s">
        <v>134</v>
      </c>
      <c r="BM151" s="216" t="s">
        <v>501</v>
      </c>
    </row>
    <row r="152" s="2" customFormat="1">
      <c r="A152" s="39"/>
      <c r="B152" s="40"/>
      <c r="C152" s="41"/>
      <c r="D152" s="218" t="s">
        <v>136</v>
      </c>
      <c r="E152" s="41"/>
      <c r="F152" s="219" t="s">
        <v>362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78</v>
      </c>
    </row>
    <row r="153" s="13" customFormat="1">
      <c r="A153" s="13"/>
      <c r="B153" s="223"/>
      <c r="C153" s="224"/>
      <c r="D153" s="225" t="s">
        <v>138</v>
      </c>
      <c r="E153" s="226" t="s">
        <v>18</v>
      </c>
      <c r="F153" s="227" t="s">
        <v>328</v>
      </c>
      <c r="G153" s="224"/>
      <c r="H153" s="226" t="s">
        <v>18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138</v>
      </c>
      <c r="AU153" s="233" t="s">
        <v>78</v>
      </c>
      <c r="AV153" s="13" t="s">
        <v>76</v>
      </c>
      <c r="AW153" s="13" t="s">
        <v>30</v>
      </c>
      <c r="AX153" s="13" t="s">
        <v>68</v>
      </c>
      <c r="AY153" s="233" t="s">
        <v>127</v>
      </c>
    </row>
    <row r="154" s="13" customFormat="1">
      <c r="A154" s="13"/>
      <c r="B154" s="223"/>
      <c r="C154" s="224"/>
      <c r="D154" s="225" t="s">
        <v>138</v>
      </c>
      <c r="E154" s="226" t="s">
        <v>18</v>
      </c>
      <c r="F154" s="227" t="s">
        <v>363</v>
      </c>
      <c r="G154" s="224"/>
      <c r="H154" s="226" t="s">
        <v>18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138</v>
      </c>
      <c r="AU154" s="233" t="s">
        <v>78</v>
      </c>
      <c r="AV154" s="13" t="s">
        <v>76</v>
      </c>
      <c r="AW154" s="13" t="s">
        <v>30</v>
      </c>
      <c r="AX154" s="13" t="s">
        <v>68</v>
      </c>
      <c r="AY154" s="233" t="s">
        <v>127</v>
      </c>
    </row>
    <row r="155" s="14" customFormat="1">
      <c r="A155" s="14"/>
      <c r="B155" s="234"/>
      <c r="C155" s="235"/>
      <c r="D155" s="225" t="s">
        <v>138</v>
      </c>
      <c r="E155" s="236" t="s">
        <v>18</v>
      </c>
      <c r="F155" s="237" t="s">
        <v>502</v>
      </c>
      <c r="G155" s="235"/>
      <c r="H155" s="238">
        <v>0.099000000000000005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138</v>
      </c>
      <c r="AU155" s="244" t="s">
        <v>78</v>
      </c>
      <c r="AV155" s="14" t="s">
        <v>78</v>
      </c>
      <c r="AW155" s="14" t="s">
        <v>30</v>
      </c>
      <c r="AX155" s="14" t="s">
        <v>68</v>
      </c>
      <c r="AY155" s="244" t="s">
        <v>127</v>
      </c>
    </row>
    <row r="156" s="13" customFormat="1">
      <c r="A156" s="13"/>
      <c r="B156" s="223"/>
      <c r="C156" s="224"/>
      <c r="D156" s="225" t="s">
        <v>138</v>
      </c>
      <c r="E156" s="226" t="s">
        <v>18</v>
      </c>
      <c r="F156" s="227" t="s">
        <v>365</v>
      </c>
      <c r="G156" s="224"/>
      <c r="H156" s="226" t="s">
        <v>18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138</v>
      </c>
      <c r="AU156" s="233" t="s">
        <v>78</v>
      </c>
      <c r="AV156" s="13" t="s">
        <v>76</v>
      </c>
      <c r="AW156" s="13" t="s">
        <v>30</v>
      </c>
      <c r="AX156" s="13" t="s">
        <v>68</v>
      </c>
      <c r="AY156" s="233" t="s">
        <v>127</v>
      </c>
    </row>
    <row r="157" s="14" customFormat="1">
      <c r="A157" s="14"/>
      <c r="B157" s="234"/>
      <c r="C157" s="235"/>
      <c r="D157" s="225" t="s">
        <v>138</v>
      </c>
      <c r="E157" s="236" t="s">
        <v>18</v>
      </c>
      <c r="F157" s="237" t="s">
        <v>503</v>
      </c>
      <c r="G157" s="235"/>
      <c r="H157" s="238">
        <v>0.060999999999999999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138</v>
      </c>
      <c r="AU157" s="244" t="s">
        <v>78</v>
      </c>
      <c r="AV157" s="14" t="s">
        <v>78</v>
      </c>
      <c r="AW157" s="14" t="s">
        <v>30</v>
      </c>
      <c r="AX157" s="14" t="s">
        <v>68</v>
      </c>
      <c r="AY157" s="244" t="s">
        <v>127</v>
      </c>
    </row>
    <row r="158" s="13" customFormat="1">
      <c r="A158" s="13"/>
      <c r="B158" s="223"/>
      <c r="C158" s="224"/>
      <c r="D158" s="225" t="s">
        <v>138</v>
      </c>
      <c r="E158" s="226" t="s">
        <v>18</v>
      </c>
      <c r="F158" s="227" t="s">
        <v>367</v>
      </c>
      <c r="G158" s="224"/>
      <c r="H158" s="226" t="s">
        <v>18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138</v>
      </c>
      <c r="AU158" s="233" t="s">
        <v>78</v>
      </c>
      <c r="AV158" s="13" t="s">
        <v>76</v>
      </c>
      <c r="AW158" s="13" t="s">
        <v>30</v>
      </c>
      <c r="AX158" s="13" t="s">
        <v>68</v>
      </c>
      <c r="AY158" s="233" t="s">
        <v>127</v>
      </c>
    </row>
    <row r="159" s="14" customFormat="1">
      <c r="A159" s="14"/>
      <c r="B159" s="234"/>
      <c r="C159" s="235"/>
      <c r="D159" s="225" t="s">
        <v>138</v>
      </c>
      <c r="E159" s="236" t="s">
        <v>18</v>
      </c>
      <c r="F159" s="237" t="s">
        <v>504</v>
      </c>
      <c r="G159" s="235"/>
      <c r="H159" s="238">
        <v>1.6000000000000001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138</v>
      </c>
      <c r="AU159" s="244" t="s">
        <v>78</v>
      </c>
      <c r="AV159" s="14" t="s">
        <v>78</v>
      </c>
      <c r="AW159" s="14" t="s">
        <v>30</v>
      </c>
      <c r="AX159" s="14" t="s">
        <v>68</v>
      </c>
      <c r="AY159" s="244" t="s">
        <v>127</v>
      </c>
    </row>
    <row r="160" s="15" customFormat="1">
      <c r="A160" s="15"/>
      <c r="B160" s="245"/>
      <c r="C160" s="246"/>
      <c r="D160" s="225" t="s">
        <v>138</v>
      </c>
      <c r="E160" s="247" t="s">
        <v>18</v>
      </c>
      <c r="F160" s="248" t="s">
        <v>142</v>
      </c>
      <c r="G160" s="246"/>
      <c r="H160" s="249">
        <v>1.76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5" t="s">
        <v>138</v>
      </c>
      <c r="AU160" s="255" t="s">
        <v>78</v>
      </c>
      <c r="AV160" s="15" t="s">
        <v>134</v>
      </c>
      <c r="AW160" s="15" t="s">
        <v>30</v>
      </c>
      <c r="AX160" s="15" t="s">
        <v>76</v>
      </c>
      <c r="AY160" s="255" t="s">
        <v>127</v>
      </c>
    </row>
    <row r="161" s="2" customFormat="1" ht="16.5" customHeight="1">
      <c r="A161" s="39"/>
      <c r="B161" s="40"/>
      <c r="C161" s="260" t="s">
        <v>312</v>
      </c>
      <c r="D161" s="260" t="s">
        <v>272</v>
      </c>
      <c r="E161" s="261" t="s">
        <v>369</v>
      </c>
      <c r="F161" s="262" t="s">
        <v>370</v>
      </c>
      <c r="G161" s="263" t="s">
        <v>334</v>
      </c>
      <c r="H161" s="264">
        <v>99.450000000000003</v>
      </c>
      <c r="I161" s="265"/>
      <c r="J161" s="266">
        <f>ROUND(I161*H161,2)</f>
        <v>0</v>
      </c>
      <c r="K161" s="262" t="s">
        <v>18</v>
      </c>
      <c r="L161" s="267"/>
      <c r="M161" s="268" t="s">
        <v>18</v>
      </c>
      <c r="N161" s="269" t="s">
        <v>39</v>
      </c>
      <c r="O161" s="85"/>
      <c r="P161" s="214">
        <f>O161*H161</f>
        <v>0</v>
      </c>
      <c r="Q161" s="214">
        <v>0.001</v>
      </c>
      <c r="R161" s="214">
        <f>Q161*H161</f>
        <v>0.099450000000000011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196</v>
      </c>
      <c r="AT161" s="216" t="s">
        <v>272</v>
      </c>
      <c r="AU161" s="216" t="s">
        <v>78</v>
      </c>
      <c r="AY161" s="18" t="s">
        <v>127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76</v>
      </c>
      <c r="BK161" s="217">
        <f>ROUND(I161*H161,2)</f>
        <v>0</v>
      </c>
      <c r="BL161" s="18" t="s">
        <v>134</v>
      </c>
      <c r="BM161" s="216" t="s">
        <v>505</v>
      </c>
    </row>
    <row r="162" s="13" customFormat="1">
      <c r="A162" s="13"/>
      <c r="B162" s="223"/>
      <c r="C162" s="224"/>
      <c r="D162" s="225" t="s">
        <v>138</v>
      </c>
      <c r="E162" s="226" t="s">
        <v>18</v>
      </c>
      <c r="F162" s="227" t="s">
        <v>372</v>
      </c>
      <c r="G162" s="224"/>
      <c r="H162" s="226" t="s">
        <v>18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138</v>
      </c>
      <c r="AU162" s="233" t="s">
        <v>78</v>
      </c>
      <c r="AV162" s="13" t="s">
        <v>76</v>
      </c>
      <c r="AW162" s="13" t="s">
        <v>30</v>
      </c>
      <c r="AX162" s="13" t="s">
        <v>68</v>
      </c>
      <c r="AY162" s="233" t="s">
        <v>127</v>
      </c>
    </row>
    <row r="163" s="14" customFormat="1">
      <c r="A163" s="14"/>
      <c r="B163" s="234"/>
      <c r="C163" s="235"/>
      <c r="D163" s="225" t="s">
        <v>138</v>
      </c>
      <c r="E163" s="236" t="s">
        <v>18</v>
      </c>
      <c r="F163" s="237" t="s">
        <v>506</v>
      </c>
      <c r="G163" s="235"/>
      <c r="H163" s="238">
        <v>99.450000000000003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138</v>
      </c>
      <c r="AU163" s="244" t="s">
        <v>78</v>
      </c>
      <c r="AV163" s="14" t="s">
        <v>78</v>
      </c>
      <c r="AW163" s="14" t="s">
        <v>30</v>
      </c>
      <c r="AX163" s="14" t="s">
        <v>76</v>
      </c>
      <c r="AY163" s="244" t="s">
        <v>127</v>
      </c>
    </row>
    <row r="164" s="2" customFormat="1" ht="16.5" customHeight="1">
      <c r="A164" s="39"/>
      <c r="B164" s="40"/>
      <c r="C164" s="260" t="s">
        <v>8</v>
      </c>
      <c r="D164" s="260" t="s">
        <v>272</v>
      </c>
      <c r="E164" s="261" t="s">
        <v>375</v>
      </c>
      <c r="F164" s="262" t="s">
        <v>376</v>
      </c>
      <c r="G164" s="263" t="s">
        <v>334</v>
      </c>
      <c r="H164" s="264">
        <v>60.640000000000001</v>
      </c>
      <c r="I164" s="265"/>
      <c r="J164" s="266">
        <f>ROUND(I164*H164,2)</f>
        <v>0</v>
      </c>
      <c r="K164" s="262" t="s">
        <v>18</v>
      </c>
      <c r="L164" s="267"/>
      <c r="M164" s="268" t="s">
        <v>18</v>
      </c>
      <c r="N164" s="269" t="s">
        <v>39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196</v>
      </c>
      <c r="AT164" s="216" t="s">
        <v>272</v>
      </c>
      <c r="AU164" s="216" t="s">
        <v>78</v>
      </c>
      <c r="AY164" s="18" t="s">
        <v>127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76</v>
      </c>
      <c r="BK164" s="217">
        <f>ROUND(I164*H164,2)</f>
        <v>0</v>
      </c>
      <c r="BL164" s="18" t="s">
        <v>134</v>
      </c>
      <c r="BM164" s="216" t="s">
        <v>507</v>
      </c>
    </row>
    <row r="165" s="13" customFormat="1">
      <c r="A165" s="13"/>
      <c r="B165" s="223"/>
      <c r="C165" s="224"/>
      <c r="D165" s="225" t="s">
        <v>138</v>
      </c>
      <c r="E165" s="226" t="s">
        <v>18</v>
      </c>
      <c r="F165" s="227" t="s">
        <v>378</v>
      </c>
      <c r="G165" s="224"/>
      <c r="H165" s="226" t="s">
        <v>18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138</v>
      </c>
      <c r="AU165" s="233" t="s">
        <v>78</v>
      </c>
      <c r="AV165" s="13" t="s">
        <v>76</v>
      </c>
      <c r="AW165" s="13" t="s">
        <v>30</v>
      </c>
      <c r="AX165" s="13" t="s">
        <v>68</v>
      </c>
      <c r="AY165" s="233" t="s">
        <v>127</v>
      </c>
    </row>
    <row r="166" s="14" customFormat="1">
      <c r="A166" s="14"/>
      <c r="B166" s="234"/>
      <c r="C166" s="235"/>
      <c r="D166" s="225" t="s">
        <v>138</v>
      </c>
      <c r="E166" s="236" t="s">
        <v>18</v>
      </c>
      <c r="F166" s="237" t="s">
        <v>508</v>
      </c>
      <c r="G166" s="235"/>
      <c r="H166" s="238">
        <v>60.640000000000001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138</v>
      </c>
      <c r="AU166" s="244" t="s">
        <v>78</v>
      </c>
      <c r="AV166" s="14" t="s">
        <v>78</v>
      </c>
      <c r="AW166" s="14" t="s">
        <v>30</v>
      </c>
      <c r="AX166" s="14" t="s">
        <v>76</v>
      </c>
      <c r="AY166" s="244" t="s">
        <v>127</v>
      </c>
    </row>
    <row r="167" s="2" customFormat="1" ht="16.5" customHeight="1">
      <c r="A167" s="39"/>
      <c r="B167" s="40"/>
      <c r="C167" s="205" t="s">
        <v>322</v>
      </c>
      <c r="D167" s="205" t="s">
        <v>129</v>
      </c>
      <c r="E167" s="206" t="s">
        <v>381</v>
      </c>
      <c r="F167" s="207" t="s">
        <v>382</v>
      </c>
      <c r="G167" s="208" t="s">
        <v>132</v>
      </c>
      <c r="H167" s="209">
        <v>2205</v>
      </c>
      <c r="I167" s="210"/>
      <c r="J167" s="211">
        <f>ROUND(I167*H167,2)</f>
        <v>0</v>
      </c>
      <c r="K167" s="207" t="s">
        <v>18</v>
      </c>
      <c r="L167" s="45"/>
      <c r="M167" s="212" t="s">
        <v>18</v>
      </c>
      <c r="N167" s="213" t="s">
        <v>39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134</v>
      </c>
      <c r="AT167" s="216" t="s">
        <v>129</v>
      </c>
      <c r="AU167" s="216" t="s">
        <v>78</v>
      </c>
      <c r="AY167" s="18" t="s">
        <v>127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76</v>
      </c>
      <c r="BK167" s="217">
        <f>ROUND(I167*H167,2)</f>
        <v>0</v>
      </c>
      <c r="BL167" s="18" t="s">
        <v>134</v>
      </c>
      <c r="BM167" s="216" t="s">
        <v>509</v>
      </c>
    </row>
    <row r="168" s="13" customFormat="1">
      <c r="A168" s="13"/>
      <c r="B168" s="223"/>
      <c r="C168" s="224"/>
      <c r="D168" s="225" t="s">
        <v>138</v>
      </c>
      <c r="E168" s="226" t="s">
        <v>18</v>
      </c>
      <c r="F168" s="227" t="s">
        <v>384</v>
      </c>
      <c r="G168" s="224"/>
      <c r="H168" s="226" t="s">
        <v>18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138</v>
      </c>
      <c r="AU168" s="233" t="s">
        <v>78</v>
      </c>
      <c r="AV168" s="13" t="s">
        <v>76</v>
      </c>
      <c r="AW168" s="13" t="s">
        <v>30</v>
      </c>
      <c r="AX168" s="13" t="s">
        <v>68</v>
      </c>
      <c r="AY168" s="233" t="s">
        <v>127</v>
      </c>
    </row>
    <row r="169" s="14" customFormat="1">
      <c r="A169" s="14"/>
      <c r="B169" s="234"/>
      <c r="C169" s="235"/>
      <c r="D169" s="225" t="s">
        <v>138</v>
      </c>
      <c r="E169" s="236" t="s">
        <v>18</v>
      </c>
      <c r="F169" s="237" t="s">
        <v>510</v>
      </c>
      <c r="G169" s="235"/>
      <c r="H169" s="238">
        <v>2205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138</v>
      </c>
      <c r="AU169" s="244" t="s">
        <v>78</v>
      </c>
      <c r="AV169" s="14" t="s">
        <v>78</v>
      </c>
      <c r="AW169" s="14" t="s">
        <v>30</v>
      </c>
      <c r="AX169" s="14" t="s">
        <v>76</v>
      </c>
      <c r="AY169" s="244" t="s">
        <v>127</v>
      </c>
    </row>
    <row r="170" s="2" customFormat="1" ht="16.5" customHeight="1">
      <c r="A170" s="39"/>
      <c r="B170" s="40"/>
      <c r="C170" s="260" t="s">
        <v>331</v>
      </c>
      <c r="D170" s="260" t="s">
        <v>272</v>
      </c>
      <c r="E170" s="261" t="s">
        <v>387</v>
      </c>
      <c r="F170" s="262" t="s">
        <v>388</v>
      </c>
      <c r="G170" s="263" t="s">
        <v>150</v>
      </c>
      <c r="H170" s="264">
        <v>330.75</v>
      </c>
      <c r="I170" s="265"/>
      <c r="J170" s="266">
        <f>ROUND(I170*H170,2)</f>
        <v>0</v>
      </c>
      <c r="K170" s="262" t="s">
        <v>18</v>
      </c>
      <c r="L170" s="267"/>
      <c r="M170" s="268" t="s">
        <v>18</v>
      </c>
      <c r="N170" s="269" t="s">
        <v>39</v>
      </c>
      <c r="O170" s="85"/>
      <c r="P170" s="214">
        <f>O170*H170</f>
        <v>0</v>
      </c>
      <c r="Q170" s="214">
        <v>0.20000000000000001</v>
      </c>
      <c r="R170" s="214">
        <f>Q170*H170</f>
        <v>66.150000000000006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196</v>
      </c>
      <c r="AT170" s="216" t="s">
        <v>272</v>
      </c>
      <c r="AU170" s="216" t="s">
        <v>78</v>
      </c>
      <c r="AY170" s="18" t="s">
        <v>127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76</v>
      </c>
      <c r="BK170" s="217">
        <f>ROUND(I170*H170,2)</f>
        <v>0</v>
      </c>
      <c r="BL170" s="18" t="s">
        <v>134</v>
      </c>
      <c r="BM170" s="216" t="s">
        <v>511</v>
      </c>
    </row>
    <row r="171" s="13" customFormat="1">
      <c r="A171" s="13"/>
      <c r="B171" s="223"/>
      <c r="C171" s="224"/>
      <c r="D171" s="225" t="s">
        <v>138</v>
      </c>
      <c r="E171" s="226" t="s">
        <v>18</v>
      </c>
      <c r="F171" s="227" t="s">
        <v>390</v>
      </c>
      <c r="G171" s="224"/>
      <c r="H171" s="226" t="s">
        <v>18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138</v>
      </c>
      <c r="AU171" s="233" t="s">
        <v>78</v>
      </c>
      <c r="AV171" s="13" t="s">
        <v>76</v>
      </c>
      <c r="AW171" s="13" t="s">
        <v>30</v>
      </c>
      <c r="AX171" s="13" t="s">
        <v>68</v>
      </c>
      <c r="AY171" s="233" t="s">
        <v>127</v>
      </c>
    </row>
    <row r="172" s="14" customFormat="1">
      <c r="A172" s="14"/>
      <c r="B172" s="234"/>
      <c r="C172" s="235"/>
      <c r="D172" s="225" t="s">
        <v>138</v>
      </c>
      <c r="E172" s="236" t="s">
        <v>18</v>
      </c>
      <c r="F172" s="237" t="s">
        <v>512</v>
      </c>
      <c r="G172" s="235"/>
      <c r="H172" s="238">
        <v>330.75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138</v>
      </c>
      <c r="AU172" s="244" t="s">
        <v>78</v>
      </c>
      <c r="AV172" s="14" t="s">
        <v>78</v>
      </c>
      <c r="AW172" s="14" t="s">
        <v>30</v>
      </c>
      <c r="AX172" s="14" t="s">
        <v>76</v>
      </c>
      <c r="AY172" s="244" t="s">
        <v>127</v>
      </c>
    </row>
    <row r="173" s="2" customFormat="1" ht="16.5" customHeight="1">
      <c r="A173" s="39"/>
      <c r="B173" s="40"/>
      <c r="C173" s="205" t="s">
        <v>340</v>
      </c>
      <c r="D173" s="205" t="s">
        <v>129</v>
      </c>
      <c r="E173" s="206" t="s">
        <v>392</v>
      </c>
      <c r="F173" s="207" t="s">
        <v>393</v>
      </c>
      <c r="G173" s="208" t="s">
        <v>150</v>
      </c>
      <c r="H173" s="209">
        <v>88.200000000000003</v>
      </c>
      <c r="I173" s="210"/>
      <c r="J173" s="211">
        <f>ROUND(I173*H173,2)</f>
        <v>0</v>
      </c>
      <c r="K173" s="207" t="s">
        <v>133</v>
      </c>
      <c r="L173" s="45"/>
      <c r="M173" s="212" t="s">
        <v>18</v>
      </c>
      <c r="N173" s="213" t="s">
        <v>39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134</v>
      </c>
      <c r="AT173" s="216" t="s">
        <v>129</v>
      </c>
      <c r="AU173" s="216" t="s">
        <v>78</v>
      </c>
      <c r="AY173" s="18" t="s">
        <v>127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76</v>
      </c>
      <c r="BK173" s="217">
        <f>ROUND(I173*H173,2)</f>
        <v>0</v>
      </c>
      <c r="BL173" s="18" t="s">
        <v>134</v>
      </c>
      <c r="BM173" s="216" t="s">
        <v>513</v>
      </c>
    </row>
    <row r="174" s="2" customFormat="1">
      <c r="A174" s="39"/>
      <c r="B174" s="40"/>
      <c r="C174" s="41"/>
      <c r="D174" s="218" t="s">
        <v>136</v>
      </c>
      <c r="E174" s="41"/>
      <c r="F174" s="219" t="s">
        <v>395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136</v>
      </c>
      <c r="AU174" s="18" t="s">
        <v>78</v>
      </c>
    </row>
    <row r="175" s="13" customFormat="1">
      <c r="A175" s="13"/>
      <c r="B175" s="223"/>
      <c r="C175" s="224"/>
      <c r="D175" s="225" t="s">
        <v>138</v>
      </c>
      <c r="E175" s="226" t="s">
        <v>18</v>
      </c>
      <c r="F175" s="227" t="s">
        <v>304</v>
      </c>
      <c r="G175" s="224"/>
      <c r="H175" s="226" t="s">
        <v>18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138</v>
      </c>
      <c r="AU175" s="233" t="s">
        <v>78</v>
      </c>
      <c r="AV175" s="13" t="s">
        <v>76</v>
      </c>
      <c r="AW175" s="13" t="s">
        <v>30</v>
      </c>
      <c r="AX175" s="13" t="s">
        <v>68</v>
      </c>
      <c r="AY175" s="233" t="s">
        <v>127</v>
      </c>
    </row>
    <row r="176" s="13" customFormat="1">
      <c r="A176" s="13"/>
      <c r="B176" s="223"/>
      <c r="C176" s="224"/>
      <c r="D176" s="225" t="s">
        <v>138</v>
      </c>
      <c r="E176" s="226" t="s">
        <v>18</v>
      </c>
      <c r="F176" s="227" t="s">
        <v>396</v>
      </c>
      <c r="G176" s="224"/>
      <c r="H176" s="226" t="s">
        <v>18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138</v>
      </c>
      <c r="AU176" s="233" t="s">
        <v>78</v>
      </c>
      <c r="AV176" s="13" t="s">
        <v>76</v>
      </c>
      <c r="AW176" s="13" t="s">
        <v>30</v>
      </c>
      <c r="AX176" s="13" t="s">
        <v>68</v>
      </c>
      <c r="AY176" s="233" t="s">
        <v>127</v>
      </c>
    </row>
    <row r="177" s="14" customFormat="1">
      <c r="A177" s="14"/>
      <c r="B177" s="234"/>
      <c r="C177" s="235"/>
      <c r="D177" s="225" t="s">
        <v>138</v>
      </c>
      <c r="E177" s="236" t="s">
        <v>18</v>
      </c>
      <c r="F177" s="237" t="s">
        <v>514</v>
      </c>
      <c r="G177" s="235"/>
      <c r="H177" s="238">
        <v>0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138</v>
      </c>
      <c r="AU177" s="244" t="s">
        <v>78</v>
      </c>
      <c r="AV177" s="14" t="s">
        <v>78</v>
      </c>
      <c r="AW177" s="14" t="s">
        <v>30</v>
      </c>
      <c r="AX177" s="14" t="s">
        <v>68</v>
      </c>
      <c r="AY177" s="244" t="s">
        <v>127</v>
      </c>
    </row>
    <row r="178" s="13" customFormat="1">
      <c r="A178" s="13"/>
      <c r="B178" s="223"/>
      <c r="C178" s="224"/>
      <c r="D178" s="225" t="s">
        <v>138</v>
      </c>
      <c r="E178" s="226" t="s">
        <v>18</v>
      </c>
      <c r="F178" s="227" t="s">
        <v>398</v>
      </c>
      <c r="G178" s="224"/>
      <c r="H178" s="226" t="s">
        <v>18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138</v>
      </c>
      <c r="AU178" s="233" t="s">
        <v>78</v>
      </c>
      <c r="AV178" s="13" t="s">
        <v>76</v>
      </c>
      <c r="AW178" s="13" t="s">
        <v>30</v>
      </c>
      <c r="AX178" s="13" t="s">
        <v>68</v>
      </c>
      <c r="AY178" s="233" t="s">
        <v>127</v>
      </c>
    </row>
    <row r="179" s="14" customFormat="1">
      <c r="A179" s="14"/>
      <c r="B179" s="234"/>
      <c r="C179" s="235"/>
      <c r="D179" s="225" t="s">
        <v>138</v>
      </c>
      <c r="E179" s="236" t="s">
        <v>18</v>
      </c>
      <c r="F179" s="237" t="s">
        <v>515</v>
      </c>
      <c r="G179" s="235"/>
      <c r="H179" s="238">
        <v>88.200000000000003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138</v>
      </c>
      <c r="AU179" s="244" t="s">
        <v>78</v>
      </c>
      <c r="AV179" s="14" t="s">
        <v>78</v>
      </c>
      <c r="AW179" s="14" t="s">
        <v>30</v>
      </c>
      <c r="AX179" s="14" t="s">
        <v>68</v>
      </c>
      <c r="AY179" s="244" t="s">
        <v>127</v>
      </c>
    </row>
    <row r="180" s="15" customFormat="1">
      <c r="A180" s="15"/>
      <c r="B180" s="245"/>
      <c r="C180" s="246"/>
      <c r="D180" s="225" t="s">
        <v>138</v>
      </c>
      <c r="E180" s="247" t="s">
        <v>18</v>
      </c>
      <c r="F180" s="248" t="s">
        <v>142</v>
      </c>
      <c r="G180" s="246"/>
      <c r="H180" s="249">
        <v>88.200000000000003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5" t="s">
        <v>138</v>
      </c>
      <c r="AU180" s="255" t="s">
        <v>78</v>
      </c>
      <c r="AV180" s="15" t="s">
        <v>134</v>
      </c>
      <c r="AW180" s="15" t="s">
        <v>30</v>
      </c>
      <c r="AX180" s="15" t="s">
        <v>76</v>
      </c>
      <c r="AY180" s="255" t="s">
        <v>127</v>
      </c>
    </row>
    <row r="181" s="2" customFormat="1" ht="16.5" customHeight="1">
      <c r="A181" s="39"/>
      <c r="B181" s="40"/>
      <c r="C181" s="205" t="s">
        <v>349</v>
      </c>
      <c r="D181" s="205" t="s">
        <v>129</v>
      </c>
      <c r="E181" s="206" t="s">
        <v>401</v>
      </c>
      <c r="F181" s="207" t="s">
        <v>402</v>
      </c>
      <c r="G181" s="208" t="s">
        <v>150</v>
      </c>
      <c r="H181" s="209">
        <v>88.200000000000003</v>
      </c>
      <c r="I181" s="210"/>
      <c r="J181" s="211">
        <f>ROUND(I181*H181,2)</f>
        <v>0</v>
      </c>
      <c r="K181" s="207" t="s">
        <v>133</v>
      </c>
      <c r="L181" s="45"/>
      <c r="M181" s="212" t="s">
        <v>18</v>
      </c>
      <c r="N181" s="213" t="s">
        <v>39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134</v>
      </c>
      <c r="AT181" s="216" t="s">
        <v>129</v>
      </c>
      <c r="AU181" s="216" t="s">
        <v>78</v>
      </c>
      <c r="AY181" s="18" t="s">
        <v>127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76</v>
      </c>
      <c r="BK181" s="217">
        <f>ROUND(I181*H181,2)</f>
        <v>0</v>
      </c>
      <c r="BL181" s="18" t="s">
        <v>134</v>
      </c>
      <c r="BM181" s="216" t="s">
        <v>516</v>
      </c>
    </row>
    <row r="182" s="2" customFormat="1">
      <c r="A182" s="39"/>
      <c r="B182" s="40"/>
      <c r="C182" s="41"/>
      <c r="D182" s="218" t="s">
        <v>136</v>
      </c>
      <c r="E182" s="41"/>
      <c r="F182" s="219" t="s">
        <v>404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136</v>
      </c>
      <c r="AU182" s="18" t="s">
        <v>78</v>
      </c>
    </row>
    <row r="183" s="14" customFormat="1">
      <c r="A183" s="14"/>
      <c r="B183" s="234"/>
      <c r="C183" s="235"/>
      <c r="D183" s="225" t="s">
        <v>138</v>
      </c>
      <c r="E183" s="236" t="s">
        <v>18</v>
      </c>
      <c r="F183" s="237" t="s">
        <v>517</v>
      </c>
      <c r="G183" s="235"/>
      <c r="H183" s="238">
        <v>88.200000000000003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138</v>
      </c>
      <c r="AU183" s="244" t="s">
        <v>78</v>
      </c>
      <c r="AV183" s="14" t="s">
        <v>78</v>
      </c>
      <c r="AW183" s="14" t="s">
        <v>30</v>
      </c>
      <c r="AX183" s="14" t="s">
        <v>76</v>
      </c>
      <c r="AY183" s="244" t="s">
        <v>127</v>
      </c>
    </row>
    <row r="184" s="2" customFormat="1" ht="16.5" customHeight="1">
      <c r="A184" s="39"/>
      <c r="B184" s="40"/>
      <c r="C184" s="205" t="s">
        <v>358</v>
      </c>
      <c r="D184" s="205" t="s">
        <v>129</v>
      </c>
      <c r="E184" s="206" t="s">
        <v>407</v>
      </c>
      <c r="F184" s="207" t="s">
        <v>408</v>
      </c>
      <c r="G184" s="208" t="s">
        <v>150</v>
      </c>
      <c r="H184" s="209">
        <v>88.200000000000003</v>
      </c>
      <c r="I184" s="210"/>
      <c r="J184" s="211">
        <f>ROUND(I184*H184,2)</f>
        <v>0</v>
      </c>
      <c r="K184" s="207" t="s">
        <v>133</v>
      </c>
      <c r="L184" s="45"/>
      <c r="M184" s="212" t="s">
        <v>18</v>
      </c>
      <c r="N184" s="213" t="s">
        <v>39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134</v>
      </c>
      <c r="AT184" s="216" t="s">
        <v>129</v>
      </c>
      <c r="AU184" s="216" t="s">
        <v>78</v>
      </c>
      <c r="AY184" s="18" t="s">
        <v>127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76</v>
      </c>
      <c r="BK184" s="217">
        <f>ROUND(I184*H184,2)</f>
        <v>0</v>
      </c>
      <c r="BL184" s="18" t="s">
        <v>134</v>
      </c>
      <c r="BM184" s="216" t="s">
        <v>518</v>
      </c>
    </row>
    <row r="185" s="2" customFormat="1">
      <c r="A185" s="39"/>
      <c r="B185" s="40"/>
      <c r="C185" s="41"/>
      <c r="D185" s="218" t="s">
        <v>136</v>
      </c>
      <c r="E185" s="41"/>
      <c r="F185" s="219" t="s">
        <v>410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78</v>
      </c>
    </row>
    <row r="186" s="2" customFormat="1" ht="24.15" customHeight="1">
      <c r="A186" s="39"/>
      <c r="B186" s="40"/>
      <c r="C186" s="205" t="s">
        <v>7</v>
      </c>
      <c r="D186" s="205" t="s">
        <v>129</v>
      </c>
      <c r="E186" s="206" t="s">
        <v>412</v>
      </c>
      <c r="F186" s="207" t="s">
        <v>413</v>
      </c>
      <c r="G186" s="208" t="s">
        <v>132</v>
      </c>
      <c r="H186" s="209">
        <v>11219</v>
      </c>
      <c r="I186" s="210"/>
      <c r="J186" s="211">
        <f>ROUND(I186*H186,2)</f>
        <v>0</v>
      </c>
      <c r="K186" s="207" t="s">
        <v>133</v>
      </c>
      <c r="L186" s="45"/>
      <c r="M186" s="212" t="s">
        <v>18</v>
      </c>
      <c r="N186" s="213" t="s">
        <v>39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134</v>
      </c>
      <c r="AT186" s="216" t="s">
        <v>129</v>
      </c>
      <c r="AU186" s="216" t="s">
        <v>78</v>
      </c>
      <c r="AY186" s="18" t="s">
        <v>127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76</v>
      </c>
      <c r="BK186" s="217">
        <f>ROUND(I186*H186,2)</f>
        <v>0</v>
      </c>
      <c r="BL186" s="18" t="s">
        <v>134</v>
      </c>
      <c r="BM186" s="216" t="s">
        <v>519</v>
      </c>
    </row>
    <row r="187" s="2" customFormat="1">
      <c r="A187" s="39"/>
      <c r="B187" s="40"/>
      <c r="C187" s="41"/>
      <c r="D187" s="218" t="s">
        <v>136</v>
      </c>
      <c r="E187" s="41"/>
      <c r="F187" s="219" t="s">
        <v>415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78</v>
      </c>
    </row>
    <row r="188" s="13" customFormat="1">
      <c r="A188" s="13"/>
      <c r="B188" s="223"/>
      <c r="C188" s="224"/>
      <c r="D188" s="225" t="s">
        <v>138</v>
      </c>
      <c r="E188" s="226" t="s">
        <v>18</v>
      </c>
      <c r="F188" s="227" t="s">
        <v>416</v>
      </c>
      <c r="G188" s="224"/>
      <c r="H188" s="226" t="s">
        <v>18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138</v>
      </c>
      <c r="AU188" s="233" t="s">
        <v>78</v>
      </c>
      <c r="AV188" s="13" t="s">
        <v>76</v>
      </c>
      <c r="AW188" s="13" t="s">
        <v>30</v>
      </c>
      <c r="AX188" s="13" t="s">
        <v>68</v>
      </c>
      <c r="AY188" s="233" t="s">
        <v>127</v>
      </c>
    </row>
    <row r="189" s="14" customFormat="1">
      <c r="A189" s="14"/>
      <c r="B189" s="234"/>
      <c r="C189" s="235"/>
      <c r="D189" s="225" t="s">
        <v>138</v>
      </c>
      <c r="E189" s="236" t="s">
        <v>18</v>
      </c>
      <c r="F189" s="237" t="s">
        <v>479</v>
      </c>
      <c r="G189" s="235"/>
      <c r="H189" s="238">
        <v>11219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138</v>
      </c>
      <c r="AU189" s="244" t="s">
        <v>78</v>
      </c>
      <c r="AV189" s="14" t="s">
        <v>78</v>
      </c>
      <c r="AW189" s="14" t="s">
        <v>30</v>
      </c>
      <c r="AX189" s="14" t="s">
        <v>68</v>
      </c>
      <c r="AY189" s="244" t="s">
        <v>127</v>
      </c>
    </row>
    <row r="190" s="15" customFormat="1">
      <c r="A190" s="15"/>
      <c r="B190" s="245"/>
      <c r="C190" s="246"/>
      <c r="D190" s="225" t="s">
        <v>138</v>
      </c>
      <c r="E190" s="247" t="s">
        <v>18</v>
      </c>
      <c r="F190" s="248" t="s">
        <v>142</v>
      </c>
      <c r="G190" s="246"/>
      <c r="H190" s="249">
        <v>11219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5" t="s">
        <v>138</v>
      </c>
      <c r="AU190" s="255" t="s">
        <v>78</v>
      </c>
      <c r="AV190" s="15" t="s">
        <v>134</v>
      </c>
      <c r="AW190" s="15" t="s">
        <v>30</v>
      </c>
      <c r="AX190" s="15" t="s">
        <v>76</v>
      </c>
      <c r="AY190" s="255" t="s">
        <v>127</v>
      </c>
    </row>
    <row r="191" s="2" customFormat="1" ht="16.5" customHeight="1">
      <c r="A191" s="39"/>
      <c r="B191" s="40"/>
      <c r="C191" s="260" t="s">
        <v>374</v>
      </c>
      <c r="D191" s="260" t="s">
        <v>272</v>
      </c>
      <c r="E191" s="261" t="s">
        <v>436</v>
      </c>
      <c r="F191" s="262" t="s">
        <v>437</v>
      </c>
      <c r="G191" s="263" t="s">
        <v>334</v>
      </c>
      <c r="H191" s="264">
        <v>29.169</v>
      </c>
      <c r="I191" s="265"/>
      <c r="J191" s="266">
        <f>ROUND(I191*H191,2)</f>
        <v>0</v>
      </c>
      <c r="K191" s="262" t="s">
        <v>133</v>
      </c>
      <c r="L191" s="267"/>
      <c r="M191" s="268" t="s">
        <v>18</v>
      </c>
      <c r="N191" s="269" t="s">
        <v>39</v>
      </c>
      <c r="O191" s="85"/>
      <c r="P191" s="214">
        <f>O191*H191</f>
        <v>0</v>
      </c>
      <c r="Q191" s="214">
        <v>0.001</v>
      </c>
      <c r="R191" s="214">
        <f>Q191*H191</f>
        <v>0.029169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196</v>
      </c>
      <c r="AT191" s="216" t="s">
        <v>272</v>
      </c>
      <c r="AU191" s="216" t="s">
        <v>78</v>
      </c>
      <c r="AY191" s="18" t="s">
        <v>127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76</v>
      </c>
      <c r="BK191" s="217">
        <f>ROUND(I191*H191,2)</f>
        <v>0</v>
      </c>
      <c r="BL191" s="18" t="s">
        <v>134</v>
      </c>
      <c r="BM191" s="216" t="s">
        <v>520</v>
      </c>
    </row>
    <row r="192" s="13" customFormat="1">
      <c r="A192" s="13"/>
      <c r="B192" s="223"/>
      <c r="C192" s="224"/>
      <c r="D192" s="225" t="s">
        <v>138</v>
      </c>
      <c r="E192" s="226" t="s">
        <v>18</v>
      </c>
      <c r="F192" s="227" t="s">
        <v>439</v>
      </c>
      <c r="G192" s="224"/>
      <c r="H192" s="226" t="s">
        <v>18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138</v>
      </c>
      <c r="AU192" s="233" t="s">
        <v>78</v>
      </c>
      <c r="AV192" s="13" t="s">
        <v>76</v>
      </c>
      <c r="AW192" s="13" t="s">
        <v>30</v>
      </c>
      <c r="AX192" s="13" t="s">
        <v>68</v>
      </c>
      <c r="AY192" s="233" t="s">
        <v>127</v>
      </c>
    </row>
    <row r="193" s="14" customFormat="1">
      <c r="A193" s="14"/>
      <c r="B193" s="234"/>
      <c r="C193" s="235"/>
      <c r="D193" s="225" t="s">
        <v>138</v>
      </c>
      <c r="E193" s="236" t="s">
        <v>18</v>
      </c>
      <c r="F193" s="237" t="s">
        <v>521</v>
      </c>
      <c r="G193" s="235"/>
      <c r="H193" s="238">
        <v>29.169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138</v>
      </c>
      <c r="AU193" s="244" t="s">
        <v>78</v>
      </c>
      <c r="AV193" s="14" t="s">
        <v>78</v>
      </c>
      <c r="AW193" s="14" t="s">
        <v>30</v>
      </c>
      <c r="AX193" s="14" t="s">
        <v>76</v>
      </c>
      <c r="AY193" s="244" t="s">
        <v>127</v>
      </c>
    </row>
    <row r="194" s="2" customFormat="1" ht="16.5" customHeight="1">
      <c r="A194" s="39"/>
      <c r="B194" s="40"/>
      <c r="C194" s="205" t="s">
        <v>380</v>
      </c>
      <c r="D194" s="205" t="s">
        <v>129</v>
      </c>
      <c r="E194" s="206" t="s">
        <v>448</v>
      </c>
      <c r="F194" s="207" t="s">
        <v>449</v>
      </c>
      <c r="G194" s="208" t="s">
        <v>450</v>
      </c>
      <c r="H194" s="209">
        <v>108.361</v>
      </c>
      <c r="I194" s="210"/>
      <c r="J194" s="211">
        <f>ROUND(I194*H194,2)</f>
        <v>0</v>
      </c>
      <c r="K194" s="207" t="s">
        <v>133</v>
      </c>
      <c r="L194" s="45"/>
      <c r="M194" s="212" t="s">
        <v>18</v>
      </c>
      <c r="N194" s="213" t="s">
        <v>39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134</v>
      </c>
      <c r="AT194" s="216" t="s">
        <v>129</v>
      </c>
      <c r="AU194" s="216" t="s">
        <v>78</v>
      </c>
      <c r="AY194" s="18" t="s">
        <v>127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76</v>
      </c>
      <c r="BK194" s="217">
        <f>ROUND(I194*H194,2)</f>
        <v>0</v>
      </c>
      <c r="BL194" s="18" t="s">
        <v>134</v>
      </c>
      <c r="BM194" s="216" t="s">
        <v>522</v>
      </c>
    </row>
    <row r="195" s="2" customFormat="1">
      <c r="A195" s="39"/>
      <c r="B195" s="40"/>
      <c r="C195" s="41"/>
      <c r="D195" s="218" t="s">
        <v>136</v>
      </c>
      <c r="E195" s="41"/>
      <c r="F195" s="219" t="s">
        <v>452</v>
      </c>
      <c r="G195" s="41"/>
      <c r="H195" s="41"/>
      <c r="I195" s="220"/>
      <c r="J195" s="41"/>
      <c r="K195" s="41"/>
      <c r="L195" s="45"/>
      <c r="M195" s="256"/>
      <c r="N195" s="257"/>
      <c r="O195" s="258"/>
      <c r="P195" s="258"/>
      <c r="Q195" s="258"/>
      <c r="R195" s="258"/>
      <c r="S195" s="258"/>
      <c r="T195" s="25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136</v>
      </c>
      <c r="AU195" s="18" t="s">
        <v>78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SYSwKvvGCryicg6B6TiV+EqwT7tcT91GJYahtR782Ys7lYgvdq0rDuHoGFxVwXK5VAteSxdy4NFVqpK57uGtvA==" hashValue="s4nSlrlefvqLQiPbw6GrZE0dbxaeO2GyHnkhbTEeUcJsSTLwr5zFmmuHUZlAy2Qn/H3K7g/y4M50Ow+YyA+bLA==" algorithmName="SHA-512" password="CC35"/>
  <autoFilter ref="C80:K1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83403112"/>
    <hyperlink ref="F90" r:id="rId2" display="https://podminky.urs.cz/item/CS_URS_2022_02/183403151"/>
    <hyperlink ref="F101" r:id="rId3" display="https://podminky.urs.cz/item/CS_URS_2022_02/183111114"/>
    <hyperlink ref="F109" r:id="rId4" display="https://podminky.urs.cz/item/CS_URS_2022_02/184102111"/>
    <hyperlink ref="F126" r:id="rId5" display="https://podminky.urs.cz/item/CS_URS_2022_02/184813134"/>
    <hyperlink ref="F137" r:id="rId6" display="https://podminky.urs.cz/item/CS_URS_2022_02/184816111"/>
    <hyperlink ref="F152" r:id="rId7" display="https://podminky.urs.cz/item/CS_URS_2022_02/184851111"/>
    <hyperlink ref="F174" r:id="rId8" display="https://podminky.urs.cz/item/CS_URS_2022_02/185804311"/>
    <hyperlink ref="F182" r:id="rId9" display="https://podminky.urs.cz/item/CS_URS_2022_02/185851121"/>
    <hyperlink ref="F185" r:id="rId10" display="https://podminky.urs.cz/item/CS_URS_2022_02/185851129"/>
    <hyperlink ref="F187" r:id="rId11" display="https://podminky.urs.cz/item/CS_URS_2022_02/181451121"/>
    <hyperlink ref="F195" r:id="rId12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523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ROUND((SUM(BE81:BE121)),  2)</f>
        <v>0</v>
      </c>
      <c r="G33" s="39"/>
      <c r="H33" s="39"/>
      <c r="I33" s="149">
        <v>0.20999999999999999</v>
      </c>
      <c r="J33" s="148">
        <f>ROUND(((SUM(BE81:BE121))*I33),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ROUND((SUM(BF81:BF121)),  2)</f>
        <v>0</v>
      </c>
      <c r="G34" s="39"/>
      <c r="H34" s="39"/>
      <c r="I34" s="149">
        <v>0.14999999999999999</v>
      </c>
      <c r="J34" s="148">
        <f>ROUND(((SUM(BF81:BF121))*I34),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02.1 - Následná péče, 1.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LBC4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02.1 - Následná péče, 1.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53</v>
      </c>
      <c r="E80" s="181" t="s">
        <v>49</v>
      </c>
      <c r="F80" s="181" t="s">
        <v>50</v>
      </c>
      <c r="G80" s="181" t="s">
        <v>114</v>
      </c>
      <c r="H80" s="181" t="s">
        <v>115</v>
      </c>
      <c r="I80" s="181" t="s">
        <v>116</v>
      </c>
      <c r="J80" s="181" t="s">
        <v>108</v>
      </c>
      <c r="K80" s="182" t="s">
        <v>117</v>
      </c>
      <c r="L80" s="183"/>
      <c r="M80" s="93" t="s">
        <v>18</v>
      </c>
      <c r="N80" s="94" t="s">
        <v>38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0.026442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125</v>
      </c>
      <c r="F82" s="192" t="s">
        <v>126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0.026442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128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SUM(P84:P121)</f>
        <v>0</v>
      </c>
      <c r="Q83" s="197"/>
      <c r="R83" s="198">
        <f>SUM(R84:R121)</f>
        <v>0.026442</v>
      </c>
      <c r="S83" s="197"/>
      <c r="T83" s="199">
        <f>SUM(T84:T121)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127</v>
      </c>
      <c r="BK83" s="202">
        <f>SUM(BK84:BK121)</f>
        <v>0</v>
      </c>
    </row>
    <row r="84" s="2" customFormat="1" ht="16.5" customHeight="1">
      <c r="A84" s="39"/>
      <c r="B84" s="40"/>
      <c r="C84" s="205" t="s">
        <v>76</v>
      </c>
      <c r="D84" s="205" t="s">
        <v>129</v>
      </c>
      <c r="E84" s="206" t="s">
        <v>524</v>
      </c>
      <c r="F84" s="207" t="s">
        <v>525</v>
      </c>
      <c r="G84" s="208" t="s">
        <v>132</v>
      </c>
      <c r="H84" s="209">
        <v>86574</v>
      </c>
      <c r="I84" s="210"/>
      <c r="J84" s="211">
        <f>ROUND(I84*H84,2)</f>
        <v>0</v>
      </c>
      <c r="K84" s="207" t="s">
        <v>133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134</v>
      </c>
      <c r="AT84" s="216" t="s">
        <v>129</v>
      </c>
      <c r="AU84" s="216" t="s">
        <v>78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134</v>
      </c>
      <c r="BM84" s="216" t="s">
        <v>526</v>
      </c>
    </row>
    <row r="85" s="2" customFormat="1">
      <c r="A85" s="39"/>
      <c r="B85" s="40"/>
      <c r="C85" s="41"/>
      <c r="D85" s="218" t="s">
        <v>136</v>
      </c>
      <c r="E85" s="41"/>
      <c r="F85" s="219" t="s">
        <v>527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78</v>
      </c>
    </row>
    <row r="86" s="13" customFormat="1">
      <c r="A86" s="13"/>
      <c r="B86" s="223"/>
      <c r="C86" s="224"/>
      <c r="D86" s="225" t="s">
        <v>138</v>
      </c>
      <c r="E86" s="226" t="s">
        <v>18</v>
      </c>
      <c r="F86" s="227" t="s">
        <v>528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138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127</v>
      </c>
    </row>
    <row r="87" s="14" customFormat="1">
      <c r="A87" s="14"/>
      <c r="B87" s="234"/>
      <c r="C87" s="235"/>
      <c r="D87" s="225" t="s">
        <v>138</v>
      </c>
      <c r="E87" s="236" t="s">
        <v>18</v>
      </c>
      <c r="F87" s="237" t="s">
        <v>529</v>
      </c>
      <c r="G87" s="235"/>
      <c r="H87" s="238">
        <v>86574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138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127</v>
      </c>
    </row>
    <row r="88" s="15" customFormat="1">
      <c r="A88" s="15"/>
      <c r="B88" s="245"/>
      <c r="C88" s="246"/>
      <c r="D88" s="225" t="s">
        <v>138</v>
      </c>
      <c r="E88" s="247" t="s">
        <v>18</v>
      </c>
      <c r="F88" s="248" t="s">
        <v>142</v>
      </c>
      <c r="G88" s="246"/>
      <c r="H88" s="249">
        <v>86574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138</v>
      </c>
      <c r="AU88" s="255" t="s">
        <v>78</v>
      </c>
      <c r="AV88" s="15" t="s">
        <v>134</v>
      </c>
      <c r="AW88" s="15" t="s">
        <v>30</v>
      </c>
      <c r="AX88" s="15" t="s">
        <v>76</v>
      </c>
      <c r="AY88" s="255" t="s">
        <v>127</v>
      </c>
    </row>
    <row r="89" s="2" customFormat="1" ht="16.5" customHeight="1">
      <c r="A89" s="39"/>
      <c r="B89" s="40"/>
      <c r="C89" s="205" t="s">
        <v>78</v>
      </c>
      <c r="D89" s="205" t="s">
        <v>129</v>
      </c>
      <c r="E89" s="206" t="s">
        <v>530</v>
      </c>
      <c r="F89" s="207" t="s">
        <v>531</v>
      </c>
      <c r="G89" s="208" t="s">
        <v>532</v>
      </c>
      <c r="H89" s="209">
        <v>150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134</v>
      </c>
      <c r="AT89" s="216" t="s">
        <v>129</v>
      </c>
      <c r="AU89" s="216" t="s">
        <v>78</v>
      </c>
      <c r="AY89" s="18" t="s">
        <v>127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134</v>
      </c>
      <c r="BM89" s="216" t="s">
        <v>533</v>
      </c>
    </row>
    <row r="90" s="13" customFormat="1">
      <c r="A90" s="13"/>
      <c r="B90" s="223"/>
      <c r="C90" s="224"/>
      <c r="D90" s="225" t="s">
        <v>138</v>
      </c>
      <c r="E90" s="226" t="s">
        <v>18</v>
      </c>
      <c r="F90" s="227" t="s">
        <v>534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138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127</v>
      </c>
    </row>
    <row r="91" s="14" customFormat="1">
      <c r="A91" s="14"/>
      <c r="B91" s="234"/>
      <c r="C91" s="235"/>
      <c r="D91" s="225" t="s">
        <v>138</v>
      </c>
      <c r="E91" s="236" t="s">
        <v>18</v>
      </c>
      <c r="F91" s="237" t="s">
        <v>535</v>
      </c>
      <c r="G91" s="235"/>
      <c r="H91" s="238">
        <v>150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138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127</v>
      </c>
    </row>
    <row r="92" s="2" customFormat="1" ht="24.15" customHeight="1">
      <c r="A92" s="39"/>
      <c r="B92" s="40"/>
      <c r="C92" s="205" t="s">
        <v>147</v>
      </c>
      <c r="D92" s="205" t="s">
        <v>129</v>
      </c>
      <c r="E92" s="206" t="s">
        <v>323</v>
      </c>
      <c r="F92" s="207" t="s">
        <v>324</v>
      </c>
      <c r="G92" s="208" t="s">
        <v>325</v>
      </c>
      <c r="H92" s="209">
        <v>29.379999999999999</v>
      </c>
      <c r="I92" s="210"/>
      <c r="J92" s="211">
        <f>ROUND(I92*H92,2)</f>
        <v>0</v>
      </c>
      <c r="K92" s="207" t="s">
        <v>133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134</v>
      </c>
      <c r="AT92" s="216" t="s">
        <v>129</v>
      </c>
      <c r="AU92" s="216" t="s">
        <v>78</v>
      </c>
      <c r="AY92" s="18" t="s">
        <v>127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134</v>
      </c>
      <c r="BM92" s="216" t="s">
        <v>536</v>
      </c>
    </row>
    <row r="93" s="2" customFormat="1">
      <c r="A93" s="39"/>
      <c r="B93" s="40"/>
      <c r="C93" s="41"/>
      <c r="D93" s="218" t="s">
        <v>136</v>
      </c>
      <c r="E93" s="41"/>
      <c r="F93" s="219" t="s">
        <v>327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78</v>
      </c>
    </row>
    <row r="94" s="13" customFormat="1">
      <c r="A94" s="13"/>
      <c r="B94" s="223"/>
      <c r="C94" s="224"/>
      <c r="D94" s="225" t="s">
        <v>138</v>
      </c>
      <c r="E94" s="226" t="s">
        <v>18</v>
      </c>
      <c r="F94" s="227" t="s">
        <v>537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138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127</v>
      </c>
    </row>
    <row r="95" s="13" customFormat="1">
      <c r="A95" s="13"/>
      <c r="B95" s="223"/>
      <c r="C95" s="224"/>
      <c r="D95" s="225" t="s">
        <v>138</v>
      </c>
      <c r="E95" s="226" t="s">
        <v>18</v>
      </c>
      <c r="F95" s="227" t="s">
        <v>329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138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127</v>
      </c>
    </row>
    <row r="96" s="13" customFormat="1">
      <c r="A96" s="13"/>
      <c r="B96" s="223"/>
      <c r="C96" s="224"/>
      <c r="D96" s="225" t="s">
        <v>138</v>
      </c>
      <c r="E96" s="226" t="s">
        <v>18</v>
      </c>
      <c r="F96" s="227" t="s">
        <v>298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138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127</v>
      </c>
    </row>
    <row r="97" s="14" customFormat="1">
      <c r="A97" s="14"/>
      <c r="B97" s="234"/>
      <c r="C97" s="235"/>
      <c r="D97" s="225" t="s">
        <v>138</v>
      </c>
      <c r="E97" s="236" t="s">
        <v>18</v>
      </c>
      <c r="F97" s="237" t="s">
        <v>538</v>
      </c>
      <c r="G97" s="235"/>
      <c r="H97" s="238">
        <v>29.379999999999999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138</v>
      </c>
      <c r="AU97" s="244" t="s">
        <v>78</v>
      </c>
      <c r="AV97" s="14" t="s">
        <v>78</v>
      </c>
      <c r="AW97" s="14" t="s">
        <v>30</v>
      </c>
      <c r="AX97" s="14" t="s">
        <v>76</v>
      </c>
      <c r="AY97" s="244" t="s">
        <v>127</v>
      </c>
    </row>
    <row r="98" s="2" customFormat="1" ht="16.5" customHeight="1">
      <c r="A98" s="39"/>
      <c r="B98" s="40"/>
      <c r="C98" s="260" t="s">
        <v>134</v>
      </c>
      <c r="D98" s="260" t="s">
        <v>272</v>
      </c>
      <c r="E98" s="261" t="s">
        <v>332</v>
      </c>
      <c r="F98" s="262" t="s">
        <v>333</v>
      </c>
      <c r="G98" s="263" t="s">
        <v>334</v>
      </c>
      <c r="H98" s="264">
        <v>26.442</v>
      </c>
      <c r="I98" s="265"/>
      <c r="J98" s="266">
        <f>ROUND(I98*H98,2)</f>
        <v>0</v>
      </c>
      <c r="K98" s="262" t="s">
        <v>18</v>
      </c>
      <c r="L98" s="267"/>
      <c r="M98" s="268" t="s">
        <v>18</v>
      </c>
      <c r="N98" s="269" t="s">
        <v>39</v>
      </c>
      <c r="O98" s="85"/>
      <c r="P98" s="214">
        <f>O98*H98</f>
        <v>0</v>
      </c>
      <c r="Q98" s="214">
        <v>0.001</v>
      </c>
      <c r="R98" s="214">
        <f>Q98*H98</f>
        <v>0.026442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196</v>
      </c>
      <c r="AT98" s="216" t="s">
        <v>272</v>
      </c>
      <c r="AU98" s="216" t="s">
        <v>78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76</v>
      </c>
      <c r="BK98" s="217">
        <f>ROUND(I98*H98,2)</f>
        <v>0</v>
      </c>
      <c r="BL98" s="18" t="s">
        <v>134</v>
      </c>
      <c r="BM98" s="216" t="s">
        <v>539</v>
      </c>
    </row>
    <row r="99" s="13" customFormat="1">
      <c r="A99" s="13"/>
      <c r="B99" s="223"/>
      <c r="C99" s="224"/>
      <c r="D99" s="225" t="s">
        <v>138</v>
      </c>
      <c r="E99" s="226" t="s">
        <v>18</v>
      </c>
      <c r="F99" s="227" t="s">
        <v>336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138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127</v>
      </c>
    </row>
    <row r="100" s="13" customFormat="1">
      <c r="A100" s="13"/>
      <c r="B100" s="223"/>
      <c r="C100" s="224"/>
      <c r="D100" s="225" t="s">
        <v>138</v>
      </c>
      <c r="E100" s="226" t="s">
        <v>18</v>
      </c>
      <c r="F100" s="227" t="s">
        <v>337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138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127</v>
      </c>
    </row>
    <row r="101" s="13" customFormat="1">
      <c r="A101" s="13"/>
      <c r="B101" s="223"/>
      <c r="C101" s="224"/>
      <c r="D101" s="225" t="s">
        <v>138</v>
      </c>
      <c r="E101" s="226" t="s">
        <v>18</v>
      </c>
      <c r="F101" s="227" t="s">
        <v>338</v>
      </c>
      <c r="G101" s="224"/>
      <c r="H101" s="226" t="s">
        <v>18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138</v>
      </c>
      <c r="AU101" s="233" t="s">
        <v>78</v>
      </c>
      <c r="AV101" s="13" t="s">
        <v>76</v>
      </c>
      <c r="AW101" s="13" t="s">
        <v>30</v>
      </c>
      <c r="AX101" s="13" t="s">
        <v>68</v>
      </c>
      <c r="AY101" s="233" t="s">
        <v>127</v>
      </c>
    </row>
    <row r="102" s="14" customFormat="1">
      <c r="A102" s="14"/>
      <c r="B102" s="234"/>
      <c r="C102" s="235"/>
      <c r="D102" s="225" t="s">
        <v>138</v>
      </c>
      <c r="E102" s="236" t="s">
        <v>18</v>
      </c>
      <c r="F102" s="237" t="s">
        <v>540</v>
      </c>
      <c r="G102" s="235"/>
      <c r="H102" s="238">
        <v>26.442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138</v>
      </c>
      <c r="AU102" s="244" t="s">
        <v>78</v>
      </c>
      <c r="AV102" s="14" t="s">
        <v>78</v>
      </c>
      <c r="AW102" s="14" t="s">
        <v>30</v>
      </c>
      <c r="AX102" s="14" t="s">
        <v>76</v>
      </c>
      <c r="AY102" s="244" t="s">
        <v>127</v>
      </c>
    </row>
    <row r="103" s="2" customFormat="1" ht="16.5" customHeight="1">
      <c r="A103" s="39"/>
      <c r="B103" s="40"/>
      <c r="C103" s="205" t="s">
        <v>173</v>
      </c>
      <c r="D103" s="205" t="s">
        <v>129</v>
      </c>
      <c r="E103" s="206" t="s">
        <v>392</v>
      </c>
      <c r="F103" s="207" t="s">
        <v>393</v>
      </c>
      <c r="G103" s="208" t="s">
        <v>150</v>
      </c>
      <c r="H103" s="209">
        <v>97.439999999999998</v>
      </c>
      <c r="I103" s="210"/>
      <c r="J103" s="211">
        <f>ROUND(I103*H103,2)</f>
        <v>0</v>
      </c>
      <c r="K103" s="207" t="s">
        <v>133</v>
      </c>
      <c r="L103" s="45"/>
      <c r="M103" s="212" t="s">
        <v>18</v>
      </c>
      <c r="N103" s="213" t="s">
        <v>39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134</v>
      </c>
      <c r="AT103" s="216" t="s">
        <v>129</v>
      </c>
      <c r="AU103" s="216" t="s">
        <v>78</v>
      </c>
      <c r="AY103" s="18" t="s">
        <v>127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76</v>
      </c>
      <c r="BK103" s="217">
        <f>ROUND(I103*H103,2)</f>
        <v>0</v>
      </c>
      <c r="BL103" s="18" t="s">
        <v>134</v>
      </c>
      <c r="BM103" s="216" t="s">
        <v>541</v>
      </c>
    </row>
    <row r="104" s="2" customFormat="1">
      <c r="A104" s="39"/>
      <c r="B104" s="40"/>
      <c r="C104" s="41"/>
      <c r="D104" s="218" t="s">
        <v>136</v>
      </c>
      <c r="E104" s="41"/>
      <c r="F104" s="219" t="s">
        <v>395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136</v>
      </c>
      <c r="AU104" s="18" t="s">
        <v>78</v>
      </c>
    </row>
    <row r="105" s="13" customFormat="1">
      <c r="A105" s="13"/>
      <c r="B105" s="223"/>
      <c r="C105" s="224"/>
      <c r="D105" s="225" t="s">
        <v>138</v>
      </c>
      <c r="E105" s="226" t="s">
        <v>18</v>
      </c>
      <c r="F105" s="227" t="s">
        <v>542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127</v>
      </c>
    </row>
    <row r="106" s="13" customFormat="1">
      <c r="A106" s="13"/>
      <c r="B106" s="223"/>
      <c r="C106" s="224"/>
      <c r="D106" s="225" t="s">
        <v>138</v>
      </c>
      <c r="E106" s="226" t="s">
        <v>18</v>
      </c>
      <c r="F106" s="227" t="s">
        <v>543</v>
      </c>
      <c r="G106" s="224"/>
      <c r="H106" s="226" t="s">
        <v>18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138</v>
      </c>
      <c r="AU106" s="233" t="s">
        <v>78</v>
      </c>
      <c r="AV106" s="13" t="s">
        <v>76</v>
      </c>
      <c r="AW106" s="13" t="s">
        <v>30</v>
      </c>
      <c r="AX106" s="13" t="s">
        <v>68</v>
      </c>
      <c r="AY106" s="233" t="s">
        <v>127</v>
      </c>
    </row>
    <row r="107" s="14" customFormat="1">
      <c r="A107" s="14"/>
      <c r="B107" s="234"/>
      <c r="C107" s="235"/>
      <c r="D107" s="225" t="s">
        <v>138</v>
      </c>
      <c r="E107" s="236" t="s">
        <v>18</v>
      </c>
      <c r="F107" s="237" t="s">
        <v>544</v>
      </c>
      <c r="G107" s="235"/>
      <c r="H107" s="238">
        <v>9.3000000000000007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138</v>
      </c>
      <c r="AU107" s="244" t="s">
        <v>78</v>
      </c>
      <c r="AV107" s="14" t="s">
        <v>78</v>
      </c>
      <c r="AW107" s="14" t="s">
        <v>30</v>
      </c>
      <c r="AX107" s="14" t="s">
        <v>68</v>
      </c>
      <c r="AY107" s="244" t="s">
        <v>127</v>
      </c>
    </row>
    <row r="108" s="13" customFormat="1">
      <c r="A108" s="13"/>
      <c r="B108" s="223"/>
      <c r="C108" s="224"/>
      <c r="D108" s="225" t="s">
        <v>138</v>
      </c>
      <c r="E108" s="226" t="s">
        <v>18</v>
      </c>
      <c r="F108" s="227" t="s">
        <v>545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138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127</v>
      </c>
    </row>
    <row r="109" s="14" customFormat="1">
      <c r="A109" s="14"/>
      <c r="B109" s="234"/>
      <c r="C109" s="235"/>
      <c r="D109" s="225" t="s">
        <v>138</v>
      </c>
      <c r="E109" s="236" t="s">
        <v>18</v>
      </c>
      <c r="F109" s="237" t="s">
        <v>546</v>
      </c>
      <c r="G109" s="235"/>
      <c r="H109" s="238">
        <v>88.140000000000001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138</v>
      </c>
      <c r="AU109" s="244" t="s">
        <v>78</v>
      </c>
      <c r="AV109" s="14" t="s">
        <v>78</v>
      </c>
      <c r="AW109" s="14" t="s">
        <v>30</v>
      </c>
      <c r="AX109" s="14" t="s">
        <v>68</v>
      </c>
      <c r="AY109" s="244" t="s">
        <v>127</v>
      </c>
    </row>
    <row r="110" s="15" customFormat="1">
      <c r="A110" s="15"/>
      <c r="B110" s="245"/>
      <c r="C110" s="246"/>
      <c r="D110" s="225" t="s">
        <v>138</v>
      </c>
      <c r="E110" s="247" t="s">
        <v>18</v>
      </c>
      <c r="F110" s="248" t="s">
        <v>142</v>
      </c>
      <c r="G110" s="246"/>
      <c r="H110" s="249">
        <v>97.439999999999998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138</v>
      </c>
      <c r="AU110" s="255" t="s">
        <v>78</v>
      </c>
      <c r="AV110" s="15" t="s">
        <v>134</v>
      </c>
      <c r="AW110" s="15" t="s">
        <v>30</v>
      </c>
      <c r="AX110" s="15" t="s">
        <v>76</v>
      </c>
      <c r="AY110" s="255" t="s">
        <v>127</v>
      </c>
    </row>
    <row r="111" s="2" customFormat="1" ht="16.5" customHeight="1">
      <c r="A111" s="39"/>
      <c r="B111" s="40"/>
      <c r="C111" s="205" t="s">
        <v>179</v>
      </c>
      <c r="D111" s="205" t="s">
        <v>129</v>
      </c>
      <c r="E111" s="206" t="s">
        <v>401</v>
      </c>
      <c r="F111" s="207" t="s">
        <v>402</v>
      </c>
      <c r="G111" s="208" t="s">
        <v>150</v>
      </c>
      <c r="H111" s="209">
        <v>97.439999999999998</v>
      </c>
      <c r="I111" s="210"/>
      <c r="J111" s="211">
        <f>ROUND(I111*H111,2)</f>
        <v>0</v>
      </c>
      <c r="K111" s="207" t="s">
        <v>133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134</v>
      </c>
      <c r="AT111" s="216" t="s">
        <v>129</v>
      </c>
      <c r="AU111" s="216" t="s">
        <v>78</v>
      </c>
      <c r="AY111" s="18" t="s">
        <v>127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76</v>
      </c>
      <c r="BK111" s="217">
        <f>ROUND(I111*H111,2)</f>
        <v>0</v>
      </c>
      <c r="BL111" s="18" t="s">
        <v>134</v>
      </c>
      <c r="BM111" s="216" t="s">
        <v>547</v>
      </c>
    </row>
    <row r="112" s="2" customFormat="1">
      <c r="A112" s="39"/>
      <c r="B112" s="40"/>
      <c r="C112" s="41"/>
      <c r="D112" s="218" t="s">
        <v>136</v>
      </c>
      <c r="E112" s="41"/>
      <c r="F112" s="219" t="s">
        <v>404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78</v>
      </c>
    </row>
    <row r="113" s="14" customFormat="1">
      <c r="A113" s="14"/>
      <c r="B113" s="234"/>
      <c r="C113" s="235"/>
      <c r="D113" s="225" t="s">
        <v>138</v>
      </c>
      <c r="E113" s="236" t="s">
        <v>18</v>
      </c>
      <c r="F113" s="237" t="s">
        <v>548</v>
      </c>
      <c r="G113" s="235"/>
      <c r="H113" s="238">
        <v>97.439999999999998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138</v>
      </c>
      <c r="AU113" s="244" t="s">
        <v>78</v>
      </c>
      <c r="AV113" s="14" t="s">
        <v>78</v>
      </c>
      <c r="AW113" s="14" t="s">
        <v>30</v>
      </c>
      <c r="AX113" s="14" t="s">
        <v>76</v>
      </c>
      <c r="AY113" s="244" t="s">
        <v>127</v>
      </c>
    </row>
    <row r="114" s="2" customFormat="1" ht="16.5" customHeight="1">
      <c r="A114" s="39"/>
      <c r="B114" s="40"/>
      <c r="C114" s="205" t="s">
        <v>189</v>
      </c>
      <c r="D114" s="205" t="s">
        <v>129</v>
      </c>
      <c r="E114" s="206" t="s">
        <v>407</v>
      </c>
      <c r="F114" s="207" t="s">
        <v>408</v>
      </c>
      <c r="G114" s="208" t="s">
        <v>150</v>
      </c>
      <c r="H114" s="209">
        <v>97.439999999999998</v>
      </c>
      <c r="I114" s="210"/>
      <c r="J114" s="211">
        <f>ROUND(I114*H114,2)</f>
        <v>0</v>
      </c>
      <c r="K114" s="207" t="s">
        <v>133</v>
      </c>
      <c r="L114" s="45"/>
      <c r="M114" s="212" t="s">
        <v>18</v>
      </c>
      <c r="N114" s="213" t="s">
        <v>39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134</v>
      </c>
      <c r="AT114" s="216" t="s">
        <v>129</v>
      </c>
      <c r="AU114" s="216" t="s">
        <v>78</v>
      </c>
      <c r="AY114" s="18" t="s">
        <v>127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76</v>
      </c>
      <c r="BK114" s="217">
        <f>ROUND(I114*H114,2)</f>
        <v>0</v>
      </c>
      <c r="BL114" s="18" t="s">
        <v>134</v>
      </c>
      <c r="BM114" s="216" t="s">
        <v>549</v>
      </c>
    </row>
    <row r="115" s="2" customFormat="1">
      <c r="A115" s="39"/>
      <c r="B115" s="40"/>
      <c r="C115" s="41"/>
      <c r="D115" s="218" t="s">
        <v>136</v>
      </c>
      <c r="E115" s="41"/>
      <c r="F115" s="219" t="s">
        <v>410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78</v>
      </c>
    </row>
    <row r="116" s="2" customFormat="1" ht="16.5" customHeight="1">
      <c r="A116" s="39"/>
      <c r="B116" s="40"/>
      <c r="C116" s="205" t="s">
        <v>196</v>
      </c>
      <c r="D116" s="205" t="s">
        <v>129</v>
      </c>
      <c r="E116" s="206" t="s">
        <v>550</v>
      </c>
      <c r="F116" s="207" t="s">
        <v>551</v>
      </c>
      <c r="G116" s="208" t="s">
        <v>552</v>
      </c>
      <c r="H116" s="209">
        <v>2</v>
      </c>
      <c r="I116" s="210"/>
      <c r="J116" s="211">
        <f>ROUND(I116*H116,2)</f>
        <v>0</v>
      </c>
      <c r="K116" s="207" t="s">
        <v>18</v>
      </c>
      <c r="L116" s="45"/>
      <c r="M116" s="212" t="s">
        <v>18</v>
      </c>
      <c r="N116" s="213" t="s">
        <v>39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134</v>
      </c>
      <c r="AT116" s="216" t="s">
        <v>129</v>
      </c>
      <c r="AU116" s="216" t="s">
        <v>78</v>
      </c>
      <c r="AY116" s="18" t="s">
        <v>127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76</v>
      </c>
      <c r="BK116" s="217">
        <f>ROUND(I116*H116,2)</f>
        <v>0</v>
      </c>
      <c r="BL116" s="18" t="s">
        <v>134</v>
      </c>
      <c r="BM116" s="216" t="s">
        <v>553</v>
      </c>
    </row>
    <row r="117" s="13" customFormat="1">
      <c r="A117" s="13"/>
      <c r="B117" s="223"/>
      <c r="C117" s="224"/>
      <c r="D117" s="225" t="s">
        <v>138</v>
      </c>
      <c r="E117" s="226" t="s">
        <v>18</v>
      </c>
      <c r="F117" s="227" t="s">
        <v>554</v>
      </c>
      <c r="G117" s="224"/>
      <c r="H117" s="226" t="s">
        <v>18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138</v>
      </c>
      <c r="AU117" s="233" t="s">
        <v>78</v>
      </c>
      <c r="AV117" s="13" t="s">
        <v>76</v>
      </c>
      <c r="AW117" s="13" t="s">
        <v>30</v>
      </c>
      <c r="AX117" s="13" t="s">
        <v>68</v>
      </c>
      <c r="AY117" s="233" t="s">
        <v>127</v>
      </c>
    </row>
    <row r="118" s="14" customFormat="1">
      <c r="A118" s="14"/>
      <c r="B118" s="234"/>
      <c r="C118" s="235"/>
      <c r="D118" s="225" t="s">
        <v>138</v>
      </c>
      <c r="E118" s="236" t="s">
        <v>18</v>
      </c>
      <c r="F118" s="237" t="s">
        <v>78</v>
      </c>
      <c r="G118" s="235"/>
      <c r="H118" s="238">
        <v>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138</v>
      </c>
      <c r="AU118" s="244" t="s">
        <v>78</v>
      </c>
      <c r="AV118" s="14" t="s">
        <v>78</v>
      </c>
      <c r="AW118" s="14" t="s">
        <v>30</v>
      </c>
      <c r="AX118" s="14" t="s">
        <v>68</v>
      </c>
      <c r="AY118" s="244" t="s">
        <v>127</v>
      </c>
    </row>
    <row r="119" s="15" customFormat="1">
      <c r="A119" s="15"/>
      <c r="B119" s="245"/>
      <c r="C119" s="246"/>
      <c r="D119" s="225" t="s">
        <v>138</v>
      </c>
      <c r="E119" s="247" t="s">
        <v>18</v>
      </c>
      <c r="F119" s="248" t="s">
        <v>142</v>
      </c>
      <c r="G119" s="246"/>
      <c r="H119" s="249">
        <v>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138</v>
      </c>
      <c r="AU119" s="255" t="s">
        <v>78</v>
      </c>
      <c r="AV119" s="15" t="s">
        <v>134</v>
      </c>
      <c r="AW119" s="15" t="s">
        <v>30</v>
      </c>
      <c r="AX119" s="15" t="s">
        <v>76</v>
      </c>
      <c r="AY119" s="255" t="s">
        <v>127</v>
      </c>
    </row>
    <row r="120" s="2" customFormat="1" ht="16.5" customHeight="1">
      <c r="A120" s="39"/>
      <c r="B120" s="40"/>
      <c r="C120" s="205" t="s">
        <v>203</v>
      </c>
      <c r="D120" s="205" t="s">
        <v>129</v>
      </c>
      <c r="E120" s="206" t="s">
        <v>448</v>
      </c>
      <c r="F120" s="207" t="s">
        <v>449</v>
      </c>
      <c r="G120" s="208" t="s">
        <v>450</v>
      </c>
      <c r="H120" s="209">
        <v>0.5</v>
      </c>
      <c r="I120" s="210"/>
      <c r="J120" s="211">
        <f>ROUND(I120*H120,2)</f>
        <v>0</v>
      </c>
      <c r="K120" s="207" t="s">
        <v>133</v>
      </c>
      <c r="L120" s="45"/>
      <c r="M120" s="212" t="s">
        <v>18</v>
      </c>
      <c r="N120" s="213" t="s">
        <v>39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134</v>
      </c>
      <c r="AT120" s="216" t="s">
        <v>129</v>
      </c>
      <c r="AU120" s="216" t="s">
        <v>78</v>
      </c>
      <c r="AY120" s="18" t="s">
        <v>127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76</v>
      </c>
      <c r="BK120" s="217">
        <f>ROUND(I120*H120,2)</f>
        <v>0</v>
      </c>
      <c r="BL120" s="18" t="s">
        <v>134</v>
      </c>
      <c r="BM120" s="216" t="s">
        <v>555</v>
      </c>
    </row>
    <row r="121" s="2" customFormat="1">
      <c r="A121" s="39"/>
      <c r="B121" s="40"/>
      <c r="C121" s="41"/>
      <c r="D121" s="218" t="s">
        <v>136</v>
      </c>
      <c r="E121" s="41"/>
      <c r="F121" s="219" t="s">
        <v>452</v>
      </c>
      <c r="G121" s="41"/>
      <c r="H121" s="41"/>
      <c r="I121" s="220"/>
      <c r="J121" s="41"/>
      <c r="K121" s="41"/>
      <c r="L121" s="45"/>
      <c r="M121" s="256"/>
      <c r="N121" s="257"/>
      <c r="O121" s="258"/>
      <c r="P121" s="258"/>
      <c r="Q121" s="258"/>
      <c r="R121" s="258"/>
      <c r="S121" s="258"/>
      <c r="T121" s="25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78</v>
      </c>
    </row>
    <row r="122" s="2" customFormat="1" ht="6.96" customHeight="1">
      <c r="A122" s="39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5bTg4jzct1jBaGRKCbs/TdbjXKTOWW/yrnk5w2I1O6O4tFw0wbO0A0fhieJPS7LRgtFHrXi3ORaG7eGmW2vPOA==" hashValue="wlbwdZ34cV2ztDO11IU+Ull8Xn1dWAqarHLGUB/g4R22w1ACRvjw7A7Tu5axnVDexwqiOjnZPpcqhP9iBGvTBw==" algorithmName="SHA-512" password="CC35"/>
  <autoFilter ref="C80:K12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13134"/>
    <hyperlink ref="F104" r:id="rId3" display="https://podminky.urs.cz/item/CS_URS_2022_02/185804311"/>
    <hyperlink ref="F112" r:id="rId4" display="https://podminky.urs.cz/item/CS_URS_2022_02/185851121"/>
    <hyperlink ref="F115" r:id="rId5" display="https://podminky.urs.cz/item/CS_URS_2022_02/185851129"/>
    <hyperlink ref="F121" r:id="rId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556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ROUND((SUM(BE81:BE121)),  2)</f>
        <v>0</v>
      </c>
      <c r="G33" s="39"/>
      <c r="H33" s="39"/>
      <c r="I33" s="149">
        <v>0.20999999999999999</v>
      </c>
      <c r="J33" s="148">
        <f>ROUND(((SUM(BE81:BE121))*I33),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ROUND((SUM(BF81:BF121)),  2)</f>
        <v>0</v>
      </c>
      <c r="G34" s="39"/>
      <c r="H34" s="39"/>
      <c r="I34" s="149">
        <v>0.14999999999999999</v>
      </c>
      <c r="J34" s="148">
        <f>ROUND(((SUM(BF81:BF121))*I34),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02.2 - Následná péče, 2.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LBC4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02.2 - Následná péče, 2.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53</v>
      </c>
      <c r="E80" s="181" t="s">
        <v>49</v>
      </c>
      <c r="F80" s="181" t="s">
        <v>50</v>
      </c>
      <c r="G80" s="181" t="s">
        <v>114</v>
      </c>
      <c r="H80" s="181" t="s">
        <v>115</v>
      </c>
      <c r="I80" s="181" t="s">
        <v>116</v>
      </c>
      <c r="J80" s="181" t="s">
        <v>108</v>
      </c>
      <c r="K80" s="182" t="s">
        <v>117</v>
      </c>
      <c r="L80" s="183"/>
      <c r="M80" s="93" t="s">
        <v>18</v>
      </c>
      <c r="N80" s="94" t="s">
        <v>38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0.026442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125</v>
      </c>
      <c r="F82" s="192" t="s">
        <v>126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0.026442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128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SUM(P84:P121)</f>
        <v>0</v>
      </c>
      <c r="Q83" s="197"/>
      <c r="R83" s="198">
        <f>SUM(R84:R121)</f>
        <v>0.026442</v>
      </c>
      <c r="S83" s="197"/>
      <c r="T83" s="199">
        <f>SUM(T84:T121)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127</v>
      </c>
      <c r="BK83" s="202">
        <f>SUM(BK84:BK121)</f>
        <v>0</v>
      </c>
    </row>
    <row r="84" s="2" customFormat="1" ht="16.5" customHeight="1">
      <c r="A84" s="39"/>
      <c r="B84" s="40"/>
      <c r="C84" s="205" t="s">
        <v>76</v>
      </c>
      <c r="D84" s="205" t="s">
        <v>129</v>
      </c>
      <c r="E84" s="206" t="s">
        <v>524</v>
      </c>
      <c r="F84" s="207" t="s">
        <v>525</v>
      </c>
      <c r="G84" s="208" t="s">
        <v>132</v>
      </c>
      <c r="H84" s="209">
        <v>57716</v>
      </c>
      <c r="I84" s="210"/>
      <c r="J84" s="211">
        <f>ROUND(I84*H84,2)</f>
        <v>0</v>
      </c>
      <c r="K84" s="207" t="s">
        <v>133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134</v>
      </c>
      <c r="AT84" s="216" t="s">
        <v>129</v>
      </c>
      <c r="AU84" s="216" t="s">
        <v>78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134</v>
      </c>
      <c r="BM84" s="216" t="s">
        <v>557</v>
      </c>
    </row>
    <row r="85" s="2" customFormat="1">
      <c r="A85" s="39"/>
      <c r="B85" s="40"/>
      <c r="C85" s="41"/>
      <c r="D85" s="218" t="s">
        <v>136</v>
      </c>
      <c r="E85" s="41"/>
      <c r="F85" s="219" t="s">
        <v>527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78</v>
      </c>
    </row>
    <row r="86" s="13" customFormat="1">
      <c r="A86" s="13"/>
      <c r="B86" s="223"/>
      <c r="C86" s="224"/>
      <c r="D86" s="225" t="s">
        <v>138</v>
      </c>
      <c r="E86" s="226" t="s">
        <v>18</v>
      </c>
      <c r="F86" s="227" t="s">
        <v>558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138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127</v>
      </c>
    </row>
    <row r="87" s="14" customFormat="1">
      <c r="A87" s="14"/>
      <c r="B87" s="234"/>
      <c r="C87" s="235"/>
      <c r="D87" s="225" t="s">
        <v>138</v>
      </c>
      <c r="E87" s="236" t="s">
        <v>18</v>
      </c>
      <c r="F87" s="237" t="s">
        <v>559</v>
      </c>
      <c r="G87" s="235"/>
      <c r="H87" s="238">
        <v>57716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138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127</v>
      </c>
    </row>
    <row r="88" s="15" customFormat="1">
      <c r="A88" s="15"/>
      <c r="B88" s="245"/>
      <c r="C88" s="246"/>
      <c r="D88" s="225" t="s">
        <v>138</v>
      </c>
      <c r="E88" s="247" t="s">
        <v>18</v>
      </c>
      <c r="F88" s="248" t="s">
        <v>142</v>
      </c>
      <c r="G88" s="246"/>
      <c r="H88" s="249">
        <v>57716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138</v>
      </c>
      <c r="AU88" s="255" t="s">
        <v>78</v>
      </c>
      <c r="AV88" s="15" t="s">
        <v>134</v>
      </c>
      <c r="AW88" s="15" t="s">
        <v>30</v>
      </c>
      <c r="AX88" s="15" t="s">
        <v>76</v>
      </c>
      <c r="AY88" s="255" t="s">
        <v>127</v>
      </c>
    </row>
    <row r="89" s="2" customFormat="1" ht="16.5" customHeight="1">
      <c r="A89" s="39"/>
      <c r="B89" s="40"/>
      <c r="C89" s="205" t="s">
        <v>78</v>
      </c>
      <c r="D89" s="205" t="s">
        <v>129</v>
      </c>
      <c r="E89" s="206" t="s">
        <v>530</v>
      </c>
      <c r="F89" s="207" t="s">
        <v>531</v>
      </c>
      <c r="G89" s="208" t="s">
        <v>532</v>
      </c>
      <c r="H89" s="209">
        <v>150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134</v>
      </c>
      <c r="AT89" s="216" t="s">
        <v>129</v>
      </c>
      <c r="AU89" s="216" t="s">
        <v>78</v>
      </c>
      <c r="AY89" s="18" t="s">
        <v>127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134</v>
      </c>
      <c r="BM89" s="216" t="s">
        <v>560</v>
      </c>
    </row>
    <row r="90" s="13" customFormat="1">
      <c r="A90" s="13"/>
      <c r="B90" s="223"/>
      <c r="C90" s="224"/>
      <c r="D90" s="225" t="s">
        <v>138</v>
      </c>
      <c r="E90" s="226" t="s">
        <v>18</v>
      </c>
      <c r="F90" s="227" t="s">
        <v>534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138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127</v>
      </c>
    </row>
    <row r="91" s="14" customFormat="1">
      <c r="A91" s="14"/>
      <c r="B91" s="234"/>
      <c r="C91" s="235"/>
      <c r="D91" s="225" t="s">
        <v>138</v>
      </c>
      <c r="E91" s="236" t="s">
        <v>18</v>
      </c>
      <c r="F91" s="237" t="s">
        <v>535</v>
      </c>
      <c r="G91" s="235"/>
      <c r="H91" s="238">
        <v>150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138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127</v>
      </c>
    </row>
    <row r="92" s="2" customFormat="1" ht="24.15" customHeight="1">
      <c r="A92" s="39"/>
      <c r="B92" s="40"/>
      <c r="C92" s="205" t="s">
        <v>147</v>
      </c>
      <c r="D92" s="205" t="s">
        <v>129</v>
      </c>
      <c r="E92" s="206" t="s">
        <v>323</v>
      </c>
      <c r="F92" s="207" t="s">
        <v>324</v>
      </c>
      <c r="G92" s="208" t="s">
        <v>325</v>
      </c>
      <c r="H92" s="209">
        <v>29.379999999999999</v>
      </c>
      <c r="I92" s="210"/>
      <c r="J92" s="211">
        <f>ROUND(I92*H92,2)</f>
        <v>0</v>
      </c>
      <c r="K92" s="207" t="s">
        <v>133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134</v>
      </c>
      <c r="AT92" s="216" t="s">
        <v>129</v>
      </c>
      <c r="AU92" s="216" t="s">
        <v>78</v>
      </c>
      <c r="AY92" s="18" t="s">
        <v>127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134</v>
      </c>
      <c r="BM92" s="216" t="s">
        <v>561</v>
      </c>
    </row>
    <row r="93" s="2" customFormat="1">
      <c r="A93" s="39"/>
      <c r="B93" s="40"/>
      <c r="C93" s="41"/>
      <c r="D93" s="218" t="s">
        <v>136</v>
      </c>
      <c r="E93" s="41"/>
      <c r="F93" s="219" t="s">
        <v>327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78</v>
      </c>
    </row>
    <row r="94" s="13" customFormat="1">
      <c r="A94" s="13"/>
      <c r="B94" s="223"/>
      <c r="C94" s="224"/>
      <c r="D94" s="225" t="s">
        <v>138</v>
      </c>
      <c r="E94" s="226" t="s">
        <v>18</v>
      </c>
      <c r="F94" s="227" t="s">
        <v>537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138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127</v>
      </c>
    </row>
    <row r="95" s="13" customFormat="1">
      <c r="A95" s="13"/>
      <c r="B95" s="223"/>
      <c r="C95" s="224"/>
      <c r="D95" s="225" t="s">
        <v>138</v>
      </c>
      <c r="E95" s="226" t="s">
        <v>18</v>
      </c>
      <c r="F95" s="227" t="s">
        <v>329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138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127</v>
      </c>
    </row>
    <row r="96" s="13" customFormat="1">
      <c r="A96" s="13"/>
      <c r="B96" s="223"/>
      <c r="C96" s="224"/>
      <c r="D96" s="225" t="s">
        <v>138</v>
      </c>
      <c r="E96" s="226" t="s">
        <v>18</v>
      </c>
      <c r="F96" s="227" t="s">
        <v>298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138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127</v>
      </c>
    </row>
    <row r="97" s="14" customFormat="1">
      <c r="A97" s="14"/>
      <c r="B97" s="234"/>
      <c r="C97" s="235"/>
      <c r="D97" s="225" t="s">
        <v>138</v>
      </c>
      <c r="E97" s="236" t="s">
        <v>18</v>
      </c>
      <c r="F97" s="237" t="s">
        <v>538</v>
      </c>
      <c r="G97" s="235"/>
      <c r="H97" s="238">
        <v>29.379999999999999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138</v>
      </c>
      <c r="AU97" s="244" t="s">
        <v>78</v>
      </c>
      <c r="AV97" s="14" t="s">
        <v>78</v>
      </c>
      <c r="AW97" s="14" t="s">
        <v>30</v>
      </c>
      <c r="AX97" s="14" t="s">
        <v>76</v>
      </c>
      <c r="AY97" s="244" t="s">
        <v>127</v>
      </c>
    </row>
    <row r="98" s="2" customFormat="1" ht="16.5" customHeight="1">
      <c r="A98" s="39"/>
      <c r="B98" s="40"/>
      <c r="C98" s="260" t="s">
        <v>134</v>
      </c>
      <c r="D98" s="260" t="s">
        <v>272</v>
      </c>
      <c r="E98" s="261" t="s">
        <v>332</v>
      </c>
      <c r="F98" s="262" t="s">
        <v>333</v>
      </c>
      <c r="G98" s="263" t="s">
        <v>334</v>
      </c>
      <c r="H98" s="264">
        <v>26.442</v>
      </c>
      <c r="I98" s="265"/>
      <c r="J98" s="266">
        <f>ROUND(I98*H98,2)</f>
        <v>0</v>
      </c>
      <c r="K98" s="262" t="s">
        <v>18</v>
      </c>
      <c r="L98" s="267"/>
      <c r="M98" s="268" t="s">
        <v>18</v>
      </c>
      <c r="N98" s="269" t="s">
        <v>39</v>
      </c>
      <c r="O98" s="85"/>
      <c r="P98" s="214">
        <f>O98*H98</f>
        <v>0</v>
      </c>
      <c r="Q98" s="214">
        <v>0.001</v>
      </c>
      <c r="R98" s="214">
        <f>Q98*H98</f>
        <v>0.026442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196</v>
      </c>
      <c r="AT98" s="216" t="s">
        <v>272</v>
      </c>
      <c r="AU98" s="216" t="s">
        <v>78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76</v>
      </c>
      <c r="BK98" s="217">
        <f>ROUND(I98*H98,2)</f>
        <v>0</v>
      </c>
      <c r="BL98" s="18" t="s">
        <v>134</v>
      </c>
      <c r="BM98" s="216" t="s">
        <v>562</v>
      </c>
    </row>
    <row r="99" s="13" customFormat="1">
      <c r="A99" s="13"/>
      <c r="B99" s="223"/>
      <c r="C99" s="224"/>
      <c r="D99" s="225" t="s">
        <v>138</v>
      </c>
      <c r="E99" s="226" t="s">
        <v>18</v>
      </c>
      <c r="F99" s="227" t="s">
        <v>336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138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127</v>
      </c>
    </row>
    <row r="100" s="13" customFormat="1">
      <c r="A100" s="13"/>
      <c r="B100" s="223"/>
      <c r="C100" s="224"/>
      <c r="D100" s="225" t="s">
        <v>138</v>
      </c>
      <c r="E100" s="226" t="s">
        <v>18</v>
      </c>
      <c r="F100" s="227" t="s">
        <v>337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138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127</v>
      </c>
    </row>
    <row r="101" s="13" customFormat="1">
      <c r="A101" s="13"/>
      <c r="B101" s="223"/>
      <c r="C101" s="224"/>
      <c r="D101" s="225" t="s">
        <v>138</v>
      </c>
      <c r="E101" s="226" t="s">
        <v>18</v>
      </c>
      <c r="F101" s="227" t="s">
        <v>338</v>
      </c>
      <c r="G101" s="224"/>
      <c r="H101" s="226" t="s">
        <v>18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138</v>
      </c>
      <c r="AU101" s="233" t="s">
        <v>78</v>
      </c>
      <c r="AV101" s="13" t="s">
        <v>76</v>
      </c>
      <c r="AW101" s="13" t="s">
        <v>30</v>
      </c>
      <c r="AX101" s="13" t="s">
        <v>68</v>
      </c>
      <c r="AY101" s="233" t="s">
        <v>127</v>
      </c>
    </row>
    <row r="102" s="14" customFormat="1">
      <c r="A102" s="14"/>
      <c r="B102" s="234"/>
      <c r="C102" s="235"/>
      <c r="D102" s="225" t="s">
        <v>138</v>
      </c>
      <c r="E102" s="236" t="s">
        <v>18</v>
      </c>
      <c r="F102" s="237" t="s">
        <v>540</v>
      </c>
      <c r="G102" s="235"/>
      <c r="H102" s="238">
        <v>26.442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138</v>
      </c>
      <c r="AU102" s="244" t="s">
        <v>78</v>
      </c>
      <c r="AV102" s="14" t="s">
        <v>78</v>
      </c>
      <c r="AW102" s="14" t="s">
        <v>30</v>
      </c>
      <c r="AX102" s="14" t="s">
        <v>76</v>
      </c>
      <c r="AY102" s="244" t="s">
        <v>127</v>
      </c>
    </row>
    <row r="103" s="2" customFormat="1" ht="16.5" customHeight="1">
      <c r="A103" s="39"/>
      <c r="B103" s="40"/>
      <c r="C103" s="205" t="s">
        <v>173</v>
      </c>
      <c r="D103" s="205" t="s">
        <v>129</v>
      </c>
      <c r="E103" s="206" t="s">
        <v>392</v>
      </c>
      <c r="F103" s="207" t="s">
        <v>393</v>
      </c>
      <c r="G103" s="208" t="s">
        <v>150</v>
      </c>
      <c r="H103" s="209">
        <v>97.439999999999998</v>
      </c>
      <c r="I103" s="210"/>
      <c r="J103" s="211">
        <f>ROUND(I103*H103,2)</f>
        <v>0</v>
      </c>
      <c r="K103" s="207" t="s">
        <v>133</v>
      </c>
      <c r="L103" s="45"/>
      <c r="M103" s="212" t="s">
        <v>18</v>
      </c>
      <c r="N103" s="213" t="s">
        <v>39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134</v>
      </c>
      <c r="AT103" s="216" t="s">
        <v>129</v>
      </c>
      <c r="AU103" s="216" t="s">
        <v>78</v>
      </c>
      <c r="AY103" s="18" t="s">
        <v>127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76</v>
      </c>
      <c r="BK103" s="217">
        <f>ROUND(I103*H103,2)</f>
        <v>0</v>
      </c>
      <c r="BL103" s="18" t="s">
        <v>134</v>
      </c>
      <c r="BM103" s="216" t="s">
        <v>563</v>
      </c>
    </row>
    <row r="104" s="2" customFormat="1">
      <c r="A104" s="39"/>
      <c r="B104" s="40"/>
      <c r="C104" s="41"/>
      <c r="D104" s="218" t="s">
        <v>136</v>
      </c>
      <c r="E104" s="41"/>
      <c r="F104" s="219" t="s">
        <v>395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136</v>
      </c>
      <c r="AU104" s="18" t="s">
        <v>78</v>
      </c>
    </row>
    <row r="105" s="13" customFormat="1">
      <c r="A105" s="13"/>
      <c r="B105" s="223"/>
      <c r="C105" s="224"/>
      <c r="D105" s="225" t="s">
        <v>138</v>
      </c>
      <c r="E105" s="226" t="s">
        <v>18</v>
      </c>
      <c r="F105" s="227" t="s">
        <v>542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127</v>
      </c>
    </row>
    <row r="106" s="13" customFormat="1">
      <c r="A106" s="13"/>
      <c r="B106" s="223"/>
      <c r="C106" s="224"/>
      <c r="D106" s="225" t="s">
        <v>138</v>
      </c>
      <c r="E106" s="226" t="s">
        <v>18</v>
      </c>
      <c r="F106" s="227" t="s">
        <v>543</v>
      </c>
      <c r="G106" s="224"/>
      <c r="H106" s="226" t="s">
        <v>18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138</v>
      </c>
      <c r="AU106" s="233" t="s">
        <v>78</v>
      </c>
      <c r="AV106" s="13" t="s">
        <v>76</v>
      </c>
      <c r="AW106" s="13" t="s">
        <v>30</v>
      </c>
      <c r="AX106" s="13" t="s">
        <v>68</v>
      </c>
      <c r="AY106" s="233" t="s">
        <v>127</v>
      </c>
    </row>
    <row r="107" s="14" customFormat="1">
      <c r="A107" s="14"/>
      <c r="B107" s="234"/>
      <c r="C107" s="235"/>
      <c r="D107" s="225" t="s">
        <v>138</v>
      </c>
      <c r="E107" s="236" t="s">
        <v>18</v>
      </c>
      <c r="F107" s="237" t="s">
        <v>544</v>
      </c>
      <c r="G107" s="235"/>
      <c r="H107" s="238">
        <v>9.3000000000000007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138</v>
      </c>
      <c r="AU107" s="244" t="s">
        <v>78</v>
      </c>
      <c r="AV107" s="14" t="s">
        <v>78</v>
      </c>
      <c r="AW107" s="14" t="s">
        <v>30</v>
      </c>
      <c r="AX107" s="14" t="s">
        <v>68</v>
      </c>
      <c r="AY107" s="244" t="s">
        <v>127</v>
      </c>
    </row>
    <row r="108" s="13" customFormat="1">
      <c r="A108" s="13"/>
      <c r="B108" s="223"/>
      <c r="C108" s="224"/>
      <c r="D108" s="225" t="s">
        <v>138</v>
      </c>
      <c r="E108" s="226" t="s">
        <v>18</v>
      </c>
      <c r="F108" s="227" t="s">
        <v>545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138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127</v>
      </c>
    </row>
    <row r="109" s="14" customFormat="1">
      <c r="A109" s="14"/>
      <c r="B109" s="234"/>
      <c r="C109" s="235"/>
      <c r="D109" s="225" t="s">
        <v>138</v>
      </c>
      <c r="E109" s="236" t="s">
        <v>18</v>
      </c>
      <c r="F109" s="237" t="s">
        <v>546</v>
      </c>
      <c r="G109" s="235"/>
      <c r="H109" s="238">
        <v>88.140000000000001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138</v>
      </c>
      <c r="AU109" s="244" t="s">
        <v>78</v>
      </c>
      <c r="AV109" s="14" t="s">
        <v>78</v>
      </c>
      <c r="AW109" s="14" t="s">
        <v>30</v>
      </c>
      <c r="AX109" s="14" t="s">
        <v>68</v>
      </c>
      <c r="AY109" s="244" t="s">
        <v>127</v>
      </c>
    </row>
    <row r="110" s="15" customFormat="1">
      <c r="A110" s="15"/>
      <c r="B110" s="245"/>
      <c r="C110" s="246"/>
      <c r="D110" s="225" t="s">
        <v>138</v>
      </c>
      <c r="E110" s="247" t="s">
        <v>18</v>
      </c>
      <c r="F110" s="248" t="s">
        <v>142</v>
      </c>
      <c r="G110" s="246"/>
      <c r="H110" s="249">
        <v>97.439999999999998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138</v>
      </c>
      <c r="AU110" s="255" t="s">
        <v>78</v>
      </c>
      <c r="AV110" s="15" t="s">
        <v>134</v>
      </c>
      <c r="AW110" s="15" t="s">
        <v>30</v>
      </c>
      <c r="AX110" s="15" t="s">
        <v>76</v>
      </c>
      <c r="AY110" s="255" t="s">
        <v>127</v>
      </c>
    </row>
    <row r="111" s="2" customFormat="1" ht="16.5" customHeight="1">
      <c r="A111" s="39"/>
      <c r="B111" s="40"/>
      <c r="C111" s="205" t="s">
        <v>179</v>
      </c>
      <c r="D111" s="205" t="s">
        <v>129</v>
      </c>
      <c r="E111" s="206" t="s">
        <v>401</v>
      </c>
      <c r="F111" s="207" t="s">
        <v>402</v>
      </c>
      <c r="G111" s="208" t="s">
        <v>150</v>
      </c>
      <c r="H111" s="209">
        <v>97.439999999999998</v>
      </c>
      <c r="I111" s="210"/>
      <c r="J111" s="211">
        <f>ROUND(I111*H111,2)</f>
        <v>0</v>
      </c>
      <c r="K111" s="207" t="s">
        <v>133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134</v>
      </c>
      <c r="AT111" s="216" t="s">
        <v>129</v>
      </c>
      <c r="AU111" s="216" t="s">
        <v>78</v>
      </c>
      <c r="AY111" s="18" t="s">
        <v>127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76</v>
      </c>
      <c r="BK111" s="217">
        <f>ROUND(I111*H111,2)</f>
        <v>0</v>
      </c>
      <c r="BL111" s="18" t="s">
        <v>134</v>
      </c>
      <c r="BM111" s="216" t="s">
        <v>564</v>
      </c>
    </row>
    <row r="112" s="2" customFormat="1">
      <c r="A112" s="39"/>
      <c r="B112" s="40"/>
      <c r="C112" s="41"/>
      <c r="D112" s="218" t="s">
        <v>136</v>
      </c>
      <c r="E112" s="41"/>
      <c r="F112" s="219" t="s">
        <v>404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78</v>
      </c>
    </row>
    <row r="113" s="14" customFormat="1">
      <c r="A113" s="14"/>
      <c r="B113" s="234"/>
      <c r="C113" s="235"/>
      <c r="D113" s="225" t="s">
        <v>138</v>
      </c>
      <c r="E113" s="236" t="s">
        <v>18</v>
      </c>
      <c r="F113" s="237" t="s">
        <v>565</v>
      </c>
      <c r="G113" s="235"/>
      <c r="H113" s="238">
        <v>97.439999999999998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138</v>
      </c>
      <c r="AU113" s="244" t="s">
        <v>78</v>
      </c>
      <c r="AV113" s="14" t="s">
        <v>78</v>
      </c>
      <c r="AW113" s="14" t="s">
        <v>30</v>
      </c>
      <c r="AX113" s="14" t="s">
        <v>76</v>
      </c>
      <c r="AY113" s="244" t="s">
        <v>127</v>
      </c>
    </row>
    <row r="114" s="2" customFormat="1" ht="16.5" customHeight="1">
      <c r="A114" s="39"/>
      <c r="B114" s="40"/>
      <c r="C114" s="205" t="s">
        <v>189</v>
      </c>
      <c r="D114" s="205" t="s">
        <v>129</v>
      </c>
      <c r="E114" s="206" t="s">
        <v>407</v>
      </c>
      <c r="F114" s="207" t="s">
        <v>408</v>
      </c>
      <c r="G114" s="208" t="s">
        <v>150</v>
      </c>
      <c r="H114" s="209">
        <v>97.439999999999998</v>
      </c>
      <c r="I114" s="210"/>
      <c r="J114" s="211">
        <f>ROUND(I114*H114,2)</f>
        <v>0</v>
      </c>
      <c r="K114" s="207" t="s">
        <v>133</v>
      </c>
      <c r="L114" s="45"/>
      <c r="M114" s="212" t="s">
        <v>18</v>
      </c>
      <c r="N114" s="213" t="s">
        <v>39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134</v>
      </c>
      <c r="AT114" s="216" t="s">
        <v>129</v>
      </c>
      <c r="AU114" s="216" t="s">
        <v>78</v>
      </c>
      <c r="AY114" s="18" t="s">
        <v>127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76</v>
      </c>
      <c r="BK114" s="217">
        <f>ROUND(I114*H114,2)</f>
        <v>0</v>
      </c>
      <c r="BL114" s="18" t="s">
        <v>134</v>
      </c>
      <c r="BM114" s="216" t="s">
        <v>566</v>
      </c>
    </row>
    <row r="115" s="2" customFormat="1">
      <c r="A115" s="39"/>
      <c r="B115" s="40"/>
      <c r="C115" s="41"/>
      <c r="D115" s="218" t="s">
        <v>136</v>
      </c>
      <c r="E115" s="41"/>
      <c r="F115" s="219" t="s">
        <v>410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78</v>
      </c>
    </row>
    <row r="116" s="2" customFormat="1" ht="16.5" customHeight="1">
      <c r="A116" s="39"/>
      <c r="B116" s="40"/>
      <c r="C116" s="205" t="s">
        <v>196</v>
      </c>
      <c r="D116" s="205" t="s">
        <v>129</v>
      </c>
      <c r="E116" s="206" t="s">
        <v>550</v>
      </c>
      <c r="F116" s="207" t="s">
        <v>551</v>
      </c>
      <c r="G116" s="208" t="s">
        <v>552</v>
      </c>
      <c r="H116" s="209">
        <v>2</v>
      </c>
      <c r="I116" s="210"/>
      <c r="J116" s="211">
        <f>ROUND(I116*H116,2)</f>
        <v>0</v>
      </c>
      <c r="K116" s="207" t="s">
        <v>18</v>
      </c>
      <c r="L116" s="45"/>
      <c r="M116" s="212" t="s">
        <v>18</v>
      </c>
      <c r="N116" s="213" t="s">
        <v>39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134</v>
      </c>
      <c r="AT116" s="216" t="s">
        <v>129</v>
      </c>
      <c r="AU116" s="216" t="s">
        <v>78</v>
      </c>
      <c r="AY116" s="18" t="s">
        <v>127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76</v>
      </c>
      <c r="BK116" s="217">
        <f>ROUND(I116*H116,2)</f>
        <v>0</v>
      </c>
      <c r="BL116" s="18" t="s">
        <v>134</v>
      </c>
      <c r="BM116" s="216" t="s">
        <v>567</v>
      </c>
    </row>
    <row r="117" s="13" customFormat="1">
      <c r="A117" s="13"/>
      <c r="B117" s="223"/>
      <c r="C117" s="224"/>
      <c r="D117" s="225" t="s">
        <v>138</v>
      </c>
      <c r="E117" s="226" t="s">
        <v>18</v>
      </c>
      <c r="F117" s="227" t="s">
        <v>554</v>
      </c>
      <c r="G117" s="224"/>
      <c r="H117" s="226" t="s">
        <v>18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138</v>
      </c>
      <c r="AU117" s="233" t="s">
        <v>78</v>
      </c>
      <c r="AV117" s="13" t="s">
        <v>76</v>
      </c>
      <c r="AW117" s="13" t="s">
        <v>30</v>
      </c>
      <c r="AX117" s="13" t="s">
        <v>68</v>
      </c>
      <c r="AY117" s="233" t="s">
        <v>127</v>
      </c>
    </row>
    <row r="118" s="14" customFormat="1">
      <c r="A118" s="14"/>
      <c r="B118" s="234"/>
      <c r="C118" s="235"/>
      <c r="D118" s="225" t="s">
        <v>138</v>
      </c>
      <c r="E118" s="236" t="s">
        <v>18</v>
      </c>
      <c r="F118" s="237" t="s">
        <v>78</v>
      </c>
      <c r="G118" s="235"/>
      <c r="H118" s="238">
        <v>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138</v>
      </c>
      <c r="AU118" s="244" t="s">
        <v>78</v>
      </c>
      <c r="AV118" s="14" t="s">
        <v>78</v>
      </c>
      <c r="AW118" s="14" t="s">
        <v>30</v>
      </c>
      <c r="AX118" s="14" t="s">
        <v>68</v>
      </c>
      <c r="AY118" s="244" t="s">
        <v>127</v>
      </c>
    </row>
    <row r="119" s="15" customFormat="1">
      <c r="A119" s="15"/>
      <c r="B119" s="245"/>
      <c r="C119" s="246"/>
      <c r="D119" s="225" t="s">
        <v>138</v>
      </c>
      <c r="E119" s="247" t="s">
        <v>18</v>
      </c>
      <c r="F119" s="248" t="s">
        <v>142</v>
      </c>
      <c r="G119" s="246"/>
      <c r="H119" s="249">
        <v>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138</v>
      </c>
      <c r="AU119" s="255" t="s">
        <v>78</v>
      </c>
      <c r="AV119" s="15" t="s">
        <v>134</v>
      </c>
      <c r="AW119" s="15" t="s">
        <v>30</v>
      </c>
      <c r="AX119" s="15" t="s">
        <v>76</v>
      </c>
      <c r="AY119" s="255" t="s">
        <v>127</v>
      </c>
    </row>
    <row r="120" s="2" customFormat="1" ht="16.5" customHeight="1">
      <c r="A120" s="39"/>
      <c r="B120" s="40"/>
      <c r="C120" s="205" t="s">
        <v>203</v>
      </c>
      <c r="D120" s="205" t="s">
        <v>129</v>
      </c>
      <c r="E120" s="206" t="s">
        <v>448</v>
      </c>
      <c r="F120" s="207" t="s">
        <v>449</v>
      </c>
      <c r="G120" s="208" t="s">
        <v>450</v>
      </c>
      <c r="H120" s="209">
        <v>0.5</v>
      </c>
      <c r="I120" s="210"/>
      <c r="J120" s="211">
        <f>ROUND(I120*H120,2)</f>
        <v>0</v>
      </c>
      <c r="K120" s="207" t="s">
        <v>133</v>
      </c>
      <c r="L120" s="45"/>
      <c r="M120" s="212" t="s">
        <v>18</v>
      </c>
      <c r="N120" s="213" t="s">
        <v>39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134</v>
      </c>
      <c r="AT120" s="216" t="s">
        <v>129</v>
      </c>
      <c r="AU120" s="216" t="s">
        <v>78</v>
      </c>
      <c r="AY120" s="18" t="s">
        <v>127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76</v>
      </c>
      <c r="BK120" s="217">
        <f>ROUND(I120*H120,2)</f>
        <v>0</v>
      </c>
      <c r="BL120" s="18" t="s">
        <v>134</v>
      </c>
      <c r="BM120" s="216" t="s">
        <v>568</v>
      </c>
    </row>
    <row r="121" s="2" customFormat="1">
      <c r="A121" s="39"/>
      <c r="B121" s="40"/>
      <c r="C121" s="41"/>
      <c r="D121" s="218" t="s">
        <v>136</v>
      </c>
      <c r="E121" s="41"/>
      <c r="F121" s="219" t="s">
        <v>452</v>
      </c>
      <c r="G121" s="41"/>
      <c r="H121" s="41"/>
      <c r="I121" s="220"/>
      <c r="J121" s="41"/>
      <c r="K121" s="41"/>
      <c r="L121" s="45"/>
      <c r="M121" s="256"/>
      <c r="N121" s="257"/>
      <c r="O121" s="258"/>
      <c r="P121" s="258"/>
      <c r="Q121" s="258"/>
      <c r="R121" s="258"/>
      <c r="S121" s="258"/>
      <c r="T121" s="25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78</v>
      </c>
    </row>
    <row r="122" s="2" customFormat="1" ht="6.96" customHeight="1">
      <c r="A122" s="39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MJ0OQhEdi1xGjbIEqXKlXrRC61rYpWubQSRe6rFkpOxW/AtlIF4ro5lalFAIYHEwwcIqaZdH8L/f6NS1Q+IzeQ==" hashValue="rLWnXCnxuGOPiAfO3vaem6Z0Xm8ITLVECzt5dRrVqf8rhbP9reHUF/nnKbFeimHWmMwvA6rn/vVBvZyw2SWrag==" algorithmName="SHA-512" password="CC35"/>
  <autoFilter ref="C80:K12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13134"/>
    <hyperlink ref="F104" r:id="rId3" display="https://podminky.urs.cz/item/CS_URS_2022_02/185804311"/>
    <hyperlink ref="F112" r:id="rId4" display="https://podminky.urs.cz/item/CS_URS_2022_02/185851121"/>
    <hyperlink ref="F115" r:id="rId5" display="https://podminky.urs.cz/item/CS_URS_2022_02/185851129"/>
    <hyperlink ref="F121" r:id="rId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569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ROUND((SUM(BE81:BE131)),  2)</f>
        <v>0</v>
      </c>
      <c r="G33" s="39"/>
      <c r="H33" s="39"/>
      <c r="I33" s="149">
        <v>0.20999999999999999</v>
      </c>
      <c r="J33" s="148">
        <f>ROUND(((SUM(BE81:BE131))*I33),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ROUND((SUM(BF81:BF131)),  2)</f>
        <v>0</v>
      </c>
      <c r="G34" s="39"/>
      <c r="H34" s="39"/>
      <c r="I34" s="149">
        <v>0.14999999999999999</v>
      </c>
      <c r="J34" s="148">
        <f>ROUND(((SUM(BF81:BF131))*I34),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ROUND((SUM(BG81:BG131)),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ROUND((SUM(BH81:BH131)),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ROUND((SUM(BI81:BI131)),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02.3 - Následná péče, 3.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LBC4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02.3 - Následná péče, 3.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53</v>
      </c>
      <c r="E80" s="181" t="s">
        <v>49</v>
      </c>
      <c r="F80" s="181" t="s">
        <v>50</v>
      </c>
      <c r="G80" s="181" t="s">
        <v>114</v>
      </c>
      <c r="H80" s="181" t="s">
        <v>115</v>
      </c>
      <c r="I80" s="181" t="s">
        <v>116</v>
      </c>
      <c r="J80" s="181" t="s">
        <v>108</v>
      </c>
      <c r="K80" s="182" t="s">
        <v>117</v>
      </c>
      <c r="L80" s="183"/>
      <c r="M80" s="93" t="s">
        <v>18</v>
      </c>
      <c r="N80" s="94" t="s">
        <v>38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22.526441999999999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125</v>
      </c>
      <c r="F82" s="192" t="s">
        <v>126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22.526441999999999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128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SUM(P84:P131)</f>
        <v>0</v>
      </c>
      <c r="Q83" s="197"/>
      <c r="R83" s="198">
        <f>SUM(R84:R131)</f>
        <v>22.526441999999999</v>
      </c>
      <c r="S83" s="197"/>
      <c r="T83" s="199">
        <f>SUM(T84:T131)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127</v>
      </c>
      <c r="BK83" s="202">
        <f>SUM(BK84:BK131)</f>
        <v>0</v>
      </c>
    </row>
    <row r="84" s="2" customFormat="1" ht="16.5" customHeight="1">
      <c r="A84" s="39"/>
      <c r="B84" s="40"/>
      <c r="C84" s="205" t="s">
        <v>76</v>
      </c>
      <c r="D84" s="205" t="s">
        <v>129</v>
      </c>
      <c r="E84" s="206" t="s">
        <v>524</v>
      </c>
      <c r="F84" s="207" t="s">
        <v>525</v>
      </c>
      <c r="G84" s="208" t="s">
        <v>132</v>
      </c>
      <c r="H84" s="209">
        <v>57716</v>
      </c>
      <c r="I84" s="210"/>
      <c r="J84" s="211">
        <f>ROUND(I84*H84,2)</f>
        <v>0</v>
      </c>
      <c r="K84" s="207" t="s">
        <v>133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134</v>
      </c>
      <c r="AT84" s="216" t="s">
        <v>129</v>
      </c>
      <c r="AU84" s="216" t="s">
        <v>78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134</v>
      </c>
      <c r="BM84" s="216" t="s">
        <v>570</v>
      </c>
    </row>
    <row r="85" s="2" customFormat="1">
      <c r="A85" s="39"/>
      <c r="B85" s="40"/>
      <c r="C85" s="41"/>
      <c r="D85" s="218" t="s">
        <v>136</v>
      </c>
      <c r="E85" s="41"/>
      <c r="F85" s="219" t="s">
        <v>527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78</v>
      </c>
    </row>
    <row r="86" s="13" customFormat="1">
      <c r="A86" s="13"/>
      <c r="B86" s="223"/>
      <c r="C86" s="224"/>
      <c r="D86" s="225" t="s">
        <v>138</v>
      </c>
      <c r="E86" s="226" t="s">
        <v>18</v>
      </c>
      <c r="F86" s="227" t="s">
        <v>558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138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127</v>
      </c>
    </row>
    <row r="87" s="14" customFormat="1">
      <c r="A87" s="14"/>
      <c r="B87" s="234"/>
      <c r="C87" s="235"/>
      <c r="D87" s="225" t="s">
        <v>138</v>
      </c>
      <c r="E87" s="236" t="s">
        <v>18</v>
      </c>
      <c r="F87" s="237" t="s">
        <v>559</v>
      </c>
      <c r="G87" s="235"/>
      <c r="H87" s="238">
        <v>57716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138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127</v>
      </c>
    </row>
    <row r="88" s="15" customFormat="1">
      <c r="A88" s="15"/>
      <c r="B88" s="245"/>
      <c r="C88" s="246"/>
      <c r="D88" s="225" t="s">
        <v>138</v>
      </c>
      <c r="E88" s="247" t="s">
        <v>18</v>
      </c>
      <c r="F88" s="248" t="s">
        <v>142</v>
      </c>
      <c r="G88" s="246"/>
      <c r="H88" s="249">
        <v>57716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138</v>
      </c>
      <c r="AU88" s="255" t="s">
        <v>78</v>
      </c>
      <c r="AV88" s="15" t="s">
        <v>134</v>
      </c>
      <c r="AW88" s="15" t="s">
        <v>30</v>
      </c>
      <c r="AX88" s="15" t="s">
        <v>76</v>
      </c>
      <c r="AY88" s="255" t="s">
        <v>127</v>
      </c>
    </row>
    <row r="89" s="2" customFormat="1" ht="16.5" customHeight="1">
      <c r="A89" s="39"/>
      <c r="B89" s="40"/>
      <c r="C89" s="205" t="s">
        <v>78</v>
      </c>
      <c r="D89" s="205" t="s">
        <v>129</v>
      </c>
      <c r="E89" s="206" t="s">
        <v>530</v>
      </c>
      <c r="F89" s="207" t="s">
        <v>531</v>
      </c>
      <c r="G89" s="208" t="s">
        <v>532</v>
      </c>
      <c r="H89" s="209">
        <v>150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134</v>
      </c>
      <c r="AT89" s="216" t="s">
        <v>129</v>
      </c>
      <c r="AU89" s="216" t="s">
        <v>78</v>
      </c>
      <c r="AY89" s="18" t="s">
        <v>127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134</v>
      </c>
      <c r="BM89" s="216" t="s">
        <v>571</v>
      </c>
    </row>
    <row r="90" s="13" customFormat="1">
      <c r="A90" s="13"/>
      <c r="B90" s="223"/>
      <c r="C90" s="224"/>
      <c r="D90" s="225" t="s">
        <v>138</v>
      </c>
      <c r="E90" s="226" t="s">
        <v>18</v>
      </c>
      <c r="F90" s="227" t="s">
        <v>534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138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127</v>
      </c>
    </row>
    <row r="91" s="14" customFormat="1">
      <c r="A91" s="14"/>
      <c r="B91" s="234"/>
      <c r="C91" s="235"/>
      <c r="D91" s="225" t="s">
        <v>138</v>
      </c>
      <c r="E91" s="236" t="s">
        <v>18</v>
      </c>
      <c r="F91" s="237" t="s">
        <v>535</v>
      </c>
      <c r="G91" s="235"/>
      <c r="H91" s="238">
        <v>150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138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127</v>
      </c>
    </row>
    <row r="92" s="2" customFormat="1" ht="24.15" customHeight="1">
      <c r="A92" s="39"/>
      <c r="B92" s="40"/>
      <c r="C92" s="205" t="s">
        <v>147</v>
      </c>
      <c r="D92" s="205" t="s">
        <v>129</v>
      </c>
      <c r="E92" s="206" t="s">
        <v>442</v>
      </c>
      <c r="F92" s="207" t="s">
        <v>443</v>
      </c>
      <c r="G92" s="208" t="s">
        <v>223</v>
      </c>
      <c r="H92" s="209">
        <v>31</v>
      </c>
      <c r="I92" s="210"/>
      <c r="J92" s="211">
        <f>ROUND(I92*H92,2)</f>
        <v>0</v>
      </c>
      <c r="K92" s="207" t="s">
        <v>133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134</v>
      </c>
      <c r="AT92" s="216" t="s">
        <v>129</v>
      </c>
      <c r="AU92" s="216" t="s">
        <v>78</v>
      </c>
      <c r="AY92" s="18" t="s">
        <v>127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134</v>
      </c>
      <c r="BM92" s="216" t="s">
        <v>572</v>
      </c>
    </row>
    <row r="93" s="2" customFormat="1">
      <c r="A93" s="39"/>
      <c r="B93" s="40"/>
      <c r="C93" s="41"/>
      <c r="D93" s="218" t="s">
        <v>136</v>
      </c>
      <c r="E93" s="41"/>
      <c r="F93" s="219" t="s">
        <v>445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78</v>
      </c>
    </row>
    <row r="94" s="13" customFormat="1">
      <c r="A94" s="13"/>
      <c r="B94" s="223"/>
      <c r="C94" s="224"/>
      <c r="D94" s="225" t="s">
        <v>138</v>
      </c>
      <c r="E94" s="226" t="s">
        <v>18</v>
      </c>
      <c r="F94" s="227" t="s">
        <v>573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138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127</v>
      </c>
    </row>
    <row r="95" s="14" customFormat="1">
      <c r="A95" s="14"/>
      <c r="B95" s="234"/>
      <c r="C95" s="235"/>
      <c r="D95" s="225" t="s">
        <v>138</v>
      </c>
      <c r="E95" s="236" t="s">
        <v>18</v>
      </c>
      <c r="F95" s="237" t="s">
        <v>266</v>
      </c>
      <c r="G95" s="235"/>
      <c r="H95" s="238">
        <v>31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138</v>
      </c>
      <c r="AU95" s="244" t="s">
        <v>78</v>
      </c>
      <c r="AV95" s="14" t="s">
        <v>78</v>
      </c>
      <c r="AW95" s="14" t="s">
        <v>30</v>
      </c>
      <c r="AX95" s="14" t="s">
        <v>76</v>
      </c>
      <c r="AY95" s="244" t="s">
        <v>127</v>
      </c>
    </row>
    <row r="96" s="2" customFormat="1" ht="24.15" customHeight="1">
      <c r="A96" s="39"/>
      <c r="B96" s="40"/>
      <c r="C96" s="205" t="s">
        <v>134</v>
      </c>
      <c r="D96" s="205" t="s">
        <v>129</v>
      </c>
      <c r="E96" s="206" t="s">
        <v>323</v>
      </c>
      <c r="F96" s="207" t="s">
        <v>324</v>
      </c>
      <c r="G96" s="208" t="s">
        <v>325</v>
      </c>
      <c r="H96" s="209">
        <v>29.379999999999999</v>
      </c>
      <c r="I96" s="210"/>
      <c r="J96" s="211">
        <f>ROUND(I96*H96,2)</f>
        <v>0</v>
      </c>
      <c r="K96" s="207" t="s">
        <v>133</v>
      </c>
      <c r="L96" s="45"/>
      <c r="M96" s="212" t="s">
        <v>18</v>
      </c>
      <c r="N96" s="213" t="s">
        <v>39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134</v>
      </c>
      <c r="AT96" s="216" t="s">
        <v>129</v>
      </c>
      <c r="AU96" s="216" t="s">
        <v>78</v>
      </c>
      <c r="AY96" s="18" t="s">
        <v>127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76</v>
      </c>
      <c r="BK96" s="217">
        <f>ROUND(I96*H96,2)</f>
        <v>0</v>
      </c>
      <c r="BL96" s="18" t="s">
        <v>134</v>
      </c>
      <c r="BM96" s="216" t="s">
        <v>574</v>
      </c>
    </row>
    <row r="97" s="2" customFormat="1">
      <c r="A97" s="39"/>
      <c r="B97" s="40"/>
      <c r="C97" s="41"/>
      <c r="D97" s="218" t="s">
        <v>136</v>
      </c>
      <c r="E97" s="41"/>
      <c r="F97" s="219" t="s">
        <v>327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78</v>
      </c>
    </row>
    <row r="98" s="13" customFormat="1">
      <c r="A98" s="13"/>
      <c r="B98" s="223"/>
      <c r="C98" s="224"/>
      <c r="D98" s="225" t="s">
        <v>138</v>
      </c>
      <c r="E98" s="226" t="s">
        <v>18</v>
      </c>
      <c r="F98" s="227" t="s">
        <v>537</v>
      </c>
      <c r="G98" s="224"/>
      <c r="H98" s="226" t="s">
        <v>18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138</v>
      </c>
      <c r="AU98" s="233" t="s">
        <v>78</v>
      </c>
      <c r="AV98" s="13" t="s">
        <v>76</v>
      </c>
      <c r="AW98" s="13" t="s">
        <v>30</v>
      </c>
      <c r="AX98" s="13" t="s">
        <v>68</v>
      </c>
      <c r="AY98" s="233" t="s">
        <v>127</v>
      </c>
    </row>
    <row r="99" s="13" customFormat="1">
      <c r="A99" s="13"/>
      <c r="B99" s="223"/>
      <c r="C99" s="224"/>
      <c r="D99" s="225" t="s">
        <v>138</v>
      </c>
      <c r="E99" s="226" t="s">
        <v>18</v>
      </c>
      <c r="F99" s="227" t="s">
        <v>329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138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127</v>
      </c>
    </row>
    <row r="100" s="13" customFormat="1">
      <c r="A100" s="13"/>
      <c r="B100" s="223"/>
      <c r="C100" s="224"/>
      <c r="D100" s="225" t="s">
        <v>138</v>
      </c>
      <c r="E100" s="226" t="s">
        <v>18</v>
      </c>
      <c r="F100" s="227" t="s">
        <v>298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138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127</v>
      </c>
    </row>
    <row r="101" s="14" customFormat="1">
      <c r="A101" s="14"/>
      <c r="B101" s="234"/>
      <c r="C101" s="235"/>
      <c r="D101" s="225" t="s">
        <v>138</v>
      </c>
      <c r="E101" s="236" t="s">
        <v>18</v>
      </c>
      <c r="F101" s="237" t="s">
        <v>538</v>
      </c>
      <c r="G101" s="235"/>
      <c r="H101" s="238">
        <v>29.379999999999999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138</v>
      </c>
      <c r="AU101" s="244" t="s">
        <v>78</v>
      </c>
      <c r="AV101" s="14" t="s">
        <v>78</v>
      </c>
      <c r="AW101" s="14" t="s">
        <v>30</v>
      </c>
      <c r="AX101" s="14" t="s">
        <v>76</v>
      </c>
      <c r="AY101" s="244" t="s">
        <v>127</v>
      </c>
    </row>
    <row r="102" s="2" customFormat="1" ht="16.5" customHeight="1">
      <c r="A102" s="39"/>
      <c r="B102" s="40"/>
      <c r="C102" s="260" t="s">
        <v>173</v>
      </c>
      <c r="D102" s="260" t="s">
        <v>272</v>
      </c>
      <c r="E102" s="261" t="s">
        <v>332</v>
      </c>
      <c r="F102" s="262" t="s">
        <v>333</v>
      </c>
      <c r="G102" s="263" t="s">
        <v>334</v>
      </c>
      <c r="H102" s="264">
        <v>26.442</v>
      </c>
      <c r="I102" s="265"/>
      <c r="J102" s="266">
        <f>ROUND(I102*H102,2)</f>
        <v>0</v>
      </c>
      <c r="K102" s="262" t="s">
        <v>18</v>
      </c>
      <c r="L102" s="267"/>
      <c r="M102" s="268" t="s">
        <v>18</v>
      </c>
      <c r="N102" s="269" t="s">
        <v>39</v>
      </c>
      <c r="O102" s="85"/>
      <c r="P102" s="214">
        <f>O102*H102</f>
        <v>0</v>
      </c>
      <c r="Q102" s="214">
        <v>0.001</v>
      </c>
      <c r="R102" s="214">
        <f>Q102*H102</f>
        <v>0.026442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196</v>
      </c>
      <c r="AT102" s="216" t="s">
        <v>272</v>
      </c>
      <c r="AU102" s="216" t="s">
        <v>78</v>
      </c>
      <c r="AY102" s="18" t="s">
        <v>127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76</v>
      </c>
      <c r="BK102" s="217">
        <f>ROUND(I102*H102,2)</f>
        <v>0</v>
      </c>
      <c r="BL102" s="18" t="s">
        <v>134</v>
      </c>
      <c r="BM102" s="216" t="s">
        <v>575</v>
      </c>
    </row>
    <row r="103" s="13" customFormat="1">
      <c r="A103" s="13"/>
      <c r="B103" s="223"/>
      <c r="C103" s="224"/>
      <c r="D103" s="225" t="s">
        <v>138</v>
      </c>
      <c r="E103" s="226" t="s">
        <v>18</v>
      </c>
      <c r="F103" s="227" t="s">
        <v>336</v>
      </c>
      <c r="G103" s="224"/>
      <c r="H103" s="226" t="s">
        <v>18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138</v>
      </c>
      <c r="AU103" s="233" t="s">
        <v>78</v>
      </c>
      <c r="AV103" s="13" t="s">
        <v>76</v>
      </c>
      <c r="AW103" s="13" t="s">
        <v>30</v>
      </c>
      <c r="AX103" s="13" t="s">
        <v>68</v>
      </c>
      <c r="AY103" s="233" t="s">
        <v>127</v>
      </c>
    </row>
    <row r="104" s="13" customFormat="1">
      <c r="A104" s="13"/>
      <c r="B104" s="223"/>
      <c r="C104" s="224"/>
      <c r="D104" s="225" t="s">
        <v>138</v>
      </c>
      <c r="E104" s="226" t="s">
        <v>18</v>
      </c>
      <c r="F104" s="227" t="s">
        <v>337</v>
      </c>
      <c r="G104" s="224"/>
      <c r="H104" s="226" t="s">
        <v>18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138</v>
      </c>
      <c r="AU104" s="233" t="s">
        <v>78</v>
      </c>
      <c r="AV104" s="13" t="s">
        <v>76</v>
      </c>
      <c r="AW104" s="13" t="s">
        <v>30</v>
      </c>
      <c r="AX104" s="13" t="s">
        <v>68</v>
      </c>
      <c r="AY104" s="233" t="s">
        <v>127</v>
      </c>
    </row>
    <row r="105" s="13" customFormat="1">
      <c r="A105" s="13"/>
      <c r="B105" s="223"/>
      <c r="C105" s="224"/>
      <c r="D105" s="225" t="s">
        <v>138</v>
      </c>
      <c r="E105" s="226" t="s">
        <v>18</v>
      </c>
      <c r="F105" s="227" t="s">
        <v>338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127</v>
      </c>
    </row>
    <row r="106" s="14" customFormat="1">
      <c r="A106" s="14"/>
      <c r="B106" s="234"/>
      <c r="C106" s="235"/>
      <c r="D106" s="225" t="s">
        <v>138</v>
      </c>
      <c r="E106" s="236" t="s">
        <v>18</v>
      </c>
      <c r="F106" s="237" t="s">
        <v>540</v>
      </c>
      <c r="G106" s="235"/>
      <c r="H106" s="238">
        <v>26.442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138</v>
      </c>
      <c r="AU106" s="244" t="s">
        <v>78</v>
      </c>
      <c r="AV106" s="14" t="s">
        <v>78</v>
      </c>
      <c r="AW106" s="14" t="s">
        <v>30</v>
      </c>
      <c r="AX106" s="14" t="s">
        <v>76</v>
      </c>
      <c r="AY106" s="244" t="s">
        <v>127</v>
      </c>
    </row>
    <row r="107" s="2" customFormat="1" ht="16.5" customHeight="1">
      <c r="A107" s="39"/>
      <c r="B107" s="40"/>
      <c r="C107" s="205" t="s">
        <v>179</v>
      </c>
      <c r="D107" s="205" t="s">
        <v>129</v>
      </c>
      <c r="E107" s="206" t="s">
        <v>381</v>
      </c>
      <c r="F107" s="207" t="s">
        <v>382</v>
      </c>
      <c r="G107" s="208" t="s">
        <v>132</v>
      </c>
      <c r="H107" s="209">
        <v>750</v>
      </c>
      <c r="I107" s="210"/>
      <c r="J107" s="211">
        <f>ROUND(I107*H107,2)</f>
        <v>0</v>
      </c>
      <c r="K107" s="207" t="s">
        <v>18</v>
      </c>
      <c r="L107" s="45"/>
      <c r="M107" s="212" t="s">
        <v>18</v>
      </c>
      <c r="N107" s="213" t="s">
        <v>39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134</v>
      </c>
      <c r="AT107" s="216" t="s">
        <v>129</v>
      </c>
      <c r="AU107" s="216" t="s">
        <v>78</v>
      </c>
      <c r="AY107" s="18" t="s">
        <v>127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76</v>
      </c>
      <c r="BK107" s="217">
        <f>ROUND(I107*H107,2)</f>
        <v>0</v>
      </c>
      <c r="BL107" s="18" t="s">
        <v>134</v>
      </c>
      <c r="BM107" s="216" t="s">
        <v>576</v>
      </c>
    </row>
    <row r="108" s="13" customFormat="1">
      <c r="A108" s="13"/>
      <c r="B108" s="223"/>
      <c r="C108" s="224"/>
      <c r="D108" s="225" t="s">
        <v>138</v>
      </c>
      <c r="E108" s="226" t="s">
        <v>18</v>
      </c>
      <c r="F108" s="227" t="s">
        <v>384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138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127</v>
      </c>
    </row>
    <row r="109" s="14" customFormat="1">
      <c r="A109" s="14"/>
      <c r="B109" s="234"/>
      <c r="C109" s="235"/>
      <c r="D109" s="225" t="s">
        <v>138</v>
      </c>
      <c r="E109" s="236" t="s">
        <v>18</v>
      </c>
      <c r="F109" s="237" t="s">
        <v>385</v>
      </c>
      <c r="G109" s="235"/>
      <c r="H109" s="238">
        <v>750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138</v>
      </c>
      <c r="AU109" s="244" t="s">
        <v>78</v>
      </c>
      <c r="AV109" s="14" t="s">
        <v>78</v>
      </c>
      <c r="AW109" s="14" t="s">
        <v>30</v>
      </c>
      <c r="AX109" s="14" t="s">
        <v>76</v>
      </c>
      <c r="AY109" s="244" t="s">
        <v>127</v>
      </c>
    </row>
    <row r="110" s="2" customFormat="1" ht="16.5" customHeight="1">
      <c r="A110" s="39"/>
      <c r="B110" s="40"/>
      <c r="C110" s="260" t="s">
        <v>189</v>
      </c>
      <c r="D110" s="260" t="s">
        <v>272</v>
      </c>
      <c r="E110" s="261" t="s">
        <v>387</v>
      </c>
      <c r="F110" s="262" t="s">
        <v>388</v>
      </c>
      <c r="G110" s="263" t="s">
        <v>150</v>
      </c>
      <c r="H110" s="264">
        <v>112.5</v>
      </c>
      <c r="I110" s="265"/>
      <c r="J110" s="266">
        <f>ROUND(I110*H110,2)</f>
        <v>0</v>
      </c>
      <c r="K110" s="262" t="s">
        <v>18</v>
      </c>
      <c r="L110" s="267"/>
      <c r="M110" s="268" t="s">
        <v>18</v>
      </c>
      <c r="N110" s="269" t="s">
        <v>39</v>
      </c>
      <c r="O110" s="85"/>
      <c r="P110" s="214">
        <f>O110*H110</f>
        <v>0</v>
      </c>
      <c r="Q110" s="214">
        <v>0.20000000000000001</v>
      </c>
      <c r="R110" s="214">
        <f>Q110*H110</f>
        <v>22.5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196</v>
      </c>
      <c r="AT110" s="216" t="s">
        <v>272</v>
      </c>
      <c r="AU110" s="216" t="s">
        <v>78</v>
      </c>
      <c r="AY110" s="18" t="s">
        <v>127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76</v>
      </c>
      <c r="BK110" s="217">
        <f>ROUND(I110*H110,2)</f>
        <v>0</v>
      </c>
      <c r="BL110" s="18" t="s">
        <v>134</v>
      </c>
      <c r="BM110" s="216" t="s">
        <v>577</v>
      </c>
    </row>
    <row r="111" s="13" customFormat="1">
      <c r="A111" s="13"/>
      <c r="B111" s="223"/>
      <c r="C111" s="224"/>
      <c r="D111" s="225" t="s">
        <v>138</v>
      </c>
      <c r="E111" s="226" t="s">
        <v>18</v>
      </c>
      <c r="F111" s="227" t="s">
        <v>390</v>
      </c>
      <c r="G111" s="224"/>
      <c r="H111" s="226" t="s">
        <v>18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138</v>
      </c>
      <c r="AU111" s="233" t="s">
        <v>78</v>
      </c>
      <c r="AV111" s="13" t="s">
        <v>76</v>
      </c>
      <c r="AW111" s="13" t="s">
        <v>30</v>
      </c>
      <c r="AX111" s="13" t="s">
        <v>68</v>
      </c>
      <c r="AY111" s="233" t="s">
        <v>127</v>
      </c>
    </row>
    <row r="112" s="14" customFormat="1">
      <c r="A112" s="14"/>
      <c r="B112" s="234"/>
      <c r="C112" s="235"/>
      <c r="D112" s="225" t="s">
        <v>138</v>
      </c>
      <c r="E112" s="236" t="s">
        <v>18</v>
      </c>
      <c r="F112" s="237" t="s">
        <v>391</v>
      </c>
      <c r="G112" s="235"/>
      <c r="H112" s="238">
        <v>112.5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138</v>
      </c>
      <c r="AU112" s="244" t="s">
        <v>78</v>
      </c>
      <c r="AV112" s="14" t="s">
        <v>78</v>
      </c>
      <c r="AW112" s="14" t="s">
        <v>30</v>
      </c>
      <c r="AX112" s="14" t="s">
        <v>76</v>
      </c>
      <c r="AY112" s="244" t="s">
        <v>127</v>
      </c>
    </row>
    <row r="113" s="2" customFormat="1" ht="16.5" customHeight="1">
      <c r="A113" s="39"/>
      <c r="B113" s="40"/>
      <c r="C113" s="205" t="s">
        <v>196</v>
      </c>
      <c r="D113" s="205" t="s">
        <v>129</v>
      </c>
      <c r="E113" s="206" t="s">
        <v>392</v>
      </c>
      <c r="F113" s="207" t="s">
        <v>393</v>
      </c>
      <c r="G113" s="208" t="s">
        <v>150</v>
      </c>
      <c r="H113" s="209">
        <v>97.439999999999998</v>
      </c>
      <c r="I113" s="210"/>
      <c r="J113" s="211">
        <f>ROUND(I113*H113,2)</f>
        <v>0</v>
      </c>
      <c r="K113" s="207" t="s">
        <v>133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134</v>
      </c>
      <c r="AT113" s="216" t="s">
        <v>129</v>
      </c>
      <c r="AU113" s="216" t="s">
        <v>78</v>
      </c>
      <c r="AY113" s="18" t="s">
        <v>127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76</v>
      </c>
      <c r="BK113" s="217">
        <f>ROUND(I113*H113,2)</f>
        <v>0</v>
      </c>
      <c r="BL113" s="18" t="s">
        <v>134</v>
      </c>
      <c r="BM113" s="216" t="s">
        <v>578</v>
      </c>
    </row>
    <row r="114" s="2" customFormat="1">
      <c r="A114" s="39"/>
      <c r="B114" s="40"/>
      <c r="C114" s="41"/>
      <c r="D114" s="218" t="s">
        <v>136</v>
      </c>
      <c r="E114" s="41"/>
      <c r="F114" s="219" t="s">
        <v>395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78</v>
      </c>
    </row>
    <row r="115" s="13" customFormat="1">
      <c r="A115" s="13"/>
      <c r="B115" s="223"/>
      <c r="C115" s="224"/>
      <c r="D115" s="225" t="s">
        <v>138</v>
      </c>
      <c r="E115" s="226" t="s">
        <v>18</v>
      </c>
      <c r="F115" s="227" t="s">
        <v>542</v>
      </c>
      <c r="G115" s="224"/>
      <c r="H115" s="226" t="s">
        <v>18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138</v>
      </c>
      <c r="AU115" s="233" t="s">
        <v>78</v>
      </c>
      <c r="AV115" s="13" t="s">
        <v>76</v>
      </c>
      <c r="AW115" s="13" t="s">
        <v>30</v>
      </c>
      <c r="AX115" s="13" t="s">
        <v>68</v>
      </c>
      <c r="AY115" s="233" t="s">
        <v>127</v>
      </c>
    </row>
    <row r="116" s="13" customFormat="1">
      <c r="A116" s="13"/>
      <c r="B116" s="223"/>
      <c r="C116" s="224"/>
      <c r="D116" s="225" t="s">
        <v>138</v>
      </c>
      <c r="E116" s="226" t="s">
        <v>18</v>
      </c>
      <c r="F116" s="227" t="s">
        <v>543</v>
      </c>
      <c r="G116" s="224"/>
      <c r="H116" s="226" t="s">
        <v>18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138</v>
      </c>
      <c r="AU116" s="233" t="s">
        <v>78</v>
      </c>
      <c r="AV116" s="13" t="s">
        <v>76</v>
      </c>
      <c r="AW116" s="13" t="s">
        <v>30</v>
      </c>
      <c r="AX116" s="13" t="s">
        <v>68</v>
      </c>
      <c r="AY116" s="233" t="s">
        <v>127</v>
      </c>
    </row>
    <row r="117" s="14" customFormat="1">
      <c r="A117" s="14"/>
      <c r="B117" s="234"/>
      <c r="C117" s="235"/>
      <c r="D117" s="225" t="s">
        <v>138</v>
      </c>
      <c r="E117" s="236" t="s">
        <v>18</v>
      </c>
      <c r="F117" s="237" t="s">
        <v>544</v>
      </c>
      <c r="G117" s="235"/>
      <c r="H117" s="238">
        <v>9.3000000000000007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138</v>
      </c>
      <c r="AU117" s="244" t="s">
        <v>78</v>
      </c>
      <c r="AV117" s="14" t="s">
        <v>78</v>
      </c>
      <c r="AW117" s="14" t="s">
        <v>30</v>
      </c>
      <c r="AX117" s="14" t="s">
        <v>68</v>
      </c>
      <c r="AY117" s="244" t="s">
        <v>127</v>
      </c>
    </row>
    <row r="118" s="13" customFormat="1">
      <c r="A118" s="13"/>
      <c r="B118" s="223"/>
      <c r="C118" s="224"/>
      <c r="D118" s="225" t="s">
        <v>138</v>
      </c>
      <c r="E118" s="226" t="s">
        <v>18</v>
      </c>
      <c r="F118" s="227" t="s">
        <v>545</v>
      </c>
      <c r="G118" s="224"/>
      <c r="H118" s="226" t="s">
        <v>18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138</v>
      </c>
      <c r="AU118" s="233" t="s">
        <v>78</v>
      </c>
      <c r="AV118" s="13" t="s">
        <v>76</v>
      </c>
      <c r="AW118" s="13" t="s">
        <v>30</v>
      </c>
      <c r="AX118" s="13" t="s">
        <v>68</v>
      </c>
      <c r="AY118" s="233" t="s">
        <v>127</v>
      </c>
    </row>
    <row r="119" s="14" customFormat="1">
      <c r="A119" s="14"/>
      <c r="B119" s="234"/>
      <c r="C119" s="235"/>
      <c r="D119" s="225" t="s">
        <v>138</v>
      </c>
      <c r="E119" s="236" t="s">
        <v>18</v>
      </c>
      <c r="F119" s="237" t="s">
        <v>546</v>
      </c>
      <c r="G119" s="235"/>
      <c r="H119" s="238">
        <v>88.140000000000001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138</v>
      </c>
      <c r="AU119" s="244" t="s">
        <v>78</v>
      </c>
      <c r="AV119" s="14" t="s">
        <v>78</v>
      </c>
      <c r="AW119" s="14" t="s">
        <v>30</v>
      </c>
      <c r="AX119" s="14" t="s">
        <v>68</v>
      </c>
      <c r="AY119" s="244" t="s">
        <v>127</v>
      </c>
    </row>
    <row r="120" s="15" customFormat="1">
      <c r="A120" s="15"/>
      <c r="B120" s="245"/>
      <c r="C120" s="246"/>
      <c r="D120" s="225" t="s">
        <v>138</v>
      </c>
      <c r="E120" s="247" t="s">
        <v>18</v>
      </c>
      <c r="F120" s="248" t="s">
        <v>142</v>
      </c>
      <c r="G120" s="246"/>
      <c r="H120" s="249">
        <v>97.439999999999998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138</v>
      </c>
      <c r="AU120" s="255" t="s">
        <v>78</v>
      </c>
      <c r="AV120" s="15" t="s">
        <v>134</v>
      </c>
      <c r="AW120" s="15" t="s">
        <v>30</v>
      </c>
      <c r="AX120" s="15" t="s">
        <v>76</v>
      </c>
      <c r="AY120" s="255" t="s">
        <v>127</v>
      </c>
    </row>
    <row r="121" s="2" customFormat="1" ht="16.5" customHeight="1">
      <c r="A121" s="39"/>
      <c r="B121" s="40"/>
      <c r="C121" s="205" t="s">
        <v>203</v>
      </c>
      <c r="D121" s="205" t="s">
        <v>129</v>
      </c>
      <c r="E121" s="206" t="s">
        <v>401</v>
      </c>
      <c r="F121" s="207" t="s">
        <v>402</v>
      </c>
      <c r="G121" s="208" t="s">
        <v>150</v>
      </c>
      <c r="H121" s="209">
        <v>97.439999999999998</v>
      </c>
      <c r="I121" s="210"/>
      <c r="J121" s="211">
        <f>ROUND(I121*H121,2)</f>
        <v>0</v>
      </c>
      <c r="K121" s="207" t="s">
        <v>133</v>
      </c>
      <c r="L121" s="45"/>
      <c r="M121" s="212" t="s">
        <v>18</v>
      </c>
      <c r="N121" s="213" t="s">
        <v>39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134</v>
      </c>
      <c r="AT121" s="216" t="s">
        <v>129</v>
      </c>
      <c r="AU121" s="216" t="s">
        <v>78</v>
      </c>
      <c r="AY121" s="18" t="s">
        <v>127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76</v>
      </c>
      <c r="BK121" s="217">
        <f>ROUND(I121*H121,2)</f>
        <v>0</v>
      </c>
      <c r="BL121" s="18" t="s">
        <v>134</v>
      </c>
      <c r="BM121" s="216" t="s">
        <v>579</v>
      </c>
    </row>
    <row r="122" s="2" customFormat="1">
      <c r="A122" s="39"/>
      <c r="B122" s="40"/>
      <c r="C122" s="41"/>
      <c r="D122" s="218" t="s">
        <v>136</v>
      </c>
      <c r="E122" s="41"/>
      <c r="F122" s="219" t="s">
        <v>404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78</v>
      </c>
    </row>
    <row r="123" s="14" customFormat="1">
      <c r="A123" s="14"/>
      <c r="B123" s="234"/>
      <c r="C123" s="235"/>
      <c r="D123" s="225" t="s">
        <v>138</v>
      </c>
      <c r="E123" s="236" t="s">
        <v>18</v>
      </c>
      <c r="F123" s="237" t="s">
        <v>580</v>
      </c>
      <c r="G123" s="235"/>
      <c r="H123" s="238">
        <v>97.439999999999998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138</v>
      </c>
      <c r="AU123" s="244" t="s">
        <v>78</v>
      </c>
      <c r="AV123" s="14" t="s">
        <v>78</v>
      </c>
      <c r="AW123" s="14" t="s">
        <v>30</v>
      </c>
      <c r="AX123" s="14" t="s">
        <v>76</v>
      </c>
      <c r="AY123" s="244" t="s">
        <v>127</v>
      </c>
    </row>
    <row r="124" s="2" customFormat="1" ht="16.5" customHeight="1">
      <c r="A124" s="39"/>
      <c r="B124" s="40"/>
      <c r="C124" s="205" t="s">
        <v>213</v>
      </c>
      <c r="D124" s="205" t="s">
        <v>129</v>
      </c>
      <c r="E124" s="206" t="s">
        <v>407</v>
      </c>
      <c r="F124" s="207" t="s">
        <v>408</v>
      </c>
      <c r="G124" s="208" t="s">
        <v>150</v>
      </c>
      <c r="H124" s="209">
        <v>97.439999999999998</v>
      </c>
      <c r="I124" s="210"/>
      <c r="J124" s="211">
        <f>ROUND(I124*H124,2)</f>
        <v>0</v>
      </c>
      <c r="K124" s="207" t="s">
        <v>133</v>
      </c>
      <c r="L124" s="45"/>
      <c r="M124" s="212" t="s">
        <v>18</v>
      </c>
      <c r="N124" s="213" t="s">
        <v>39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134</v>
      </c>
      <c r="AT124" s="216" t="s">
        <v>129</v>
      </c>
      <c r="AU124" s="216" t="s">
        <v>78</v>
      </c>
      <c r="AY124" s="18" t="s">
        <v>127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76</v>
      </c>
      <c r="BK124" s="217">
        <f>ROUND(I124*H124,2)</f>
        <v>0</v>
      </c>
      <c r="BL124" s="18" t="s">
        <v>134</v>
      </c>
      <c r="BM124" s="216" t="s">
        <v>581</v>
      </c>
    </row>
    <row r="125" s="2" customFormat="1">
      <c r="A125" s="39"/>
      <c r="B125" s="40"/>
      <c r="C125" s="41"/>
      <c r="D125" s="218" t="s">
        <v>136</v>
      </c>
      <c r="E125" s="41"/>
      <c r="F125" s="219" t="s">
        <v>410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136</v>
      </c>
      <c r="AU125" s="18" t="s">
        <v>78</v>
      </c>
    </row>
    <row r="126" s="2" customFormat="1" ht="16.5" customHeight="1">
      <c r="A126" s="39"/>
      <c r="B126" s="40"/>
      <c r="C126" s="205" t="s">
        <v>220</v>
      </c>
      <c r="D126" s="205" t="s">
        <v>129</v>
      </c>
      <c r="E126" s="206" t="s">
        <v>550</v>
      </c>
      <c r="F126" s="207" t="s">
        <v>551</v>
      </c>
      <c r="G126" s="208" t="s">
        <v>552</v>
      </c>
      <c r="H126" s="209">
        <v>2</v>
      </c>
      <c r="I126" s="210"/>
      <c r="J126" s="211">
        <f>ROUND(I126*H126,2)</f>
        <v>0</v>
      </c>
      <c r="K126" s="207" t="s">
        <v>18</v>
      </c>
      <c r="L126" s="45"/>
      <c r="M126" s="212" t="s">
        <v>18</v>
      </c>
      <c r="N126" s="213" t="s">
        <v>39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134</v>
      </c>
      <c r="AT126" s="216" t="s">
        <v>129</v>
      </c>
      <c r="AU126" s="216" t="s">
        <v>78</v>
      </c>
      <c r="AY126" s="18" t="s">
        <v>127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76</v>
      </c>
      <c r="BK126" s="217">
        <f>ROUND(I126*H126,2)</f>
        <v>0</v>
      </c>
      <c r="BL126" s="18" t="s">
        <v>134</v>
      </c>
      <c r="BM126" s="216" t="s">
        <v>582</v>
      </c>
    </row>
    <row r="127" s="13" customFormat="1">
      <c r="A127" s="13"/>
      <c r="B127" s="223"/>
      <c r="C127" s="224"/>
      <c r="D127" s="225" t="s">
        <v>138</v>
      </c>
      <c r="E127" s="226" t="s">
        <v>18</v>
      </c>
      <c r="F127" s="227" t="s">
        <v>554</v>
      </c>
      <c r="G127" s="224"/>
      <c r="H127" s="226" t="s">
        <v>18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138</v>
      </c>
      <c r="AU127" s="233" t="s">
        <v>78</v>
      </c>
      <c r="AV127" s="13" t="s">
        <v>76</v>
      </c>
      <c r="AW127" s="13" t="s">
        <v>30</v>
      </c>
      <c r="AX127" s="13" t="s">
        <v>68</v>
      </c>
      <c r="AY127" s="233" t="s">
        <v>127</v>
      </c>
    </row>
    <row r="128" s="14" customFormat="1">
      <c r="A128" s="14"/>
      <c r="B128" s="234"/>
      <c r="C128" s="235"/>
      <c r="D128" s="225" t="s">
        <v>138</v>
      </c>
      <c r="E128" s="236" t="s">
        <v>18</v>
      </c>
      <c r="F128" s="237" t="s">
        <v>78</v>
      </c>
      <c r="G128" s="235"/>
      <c r="H128" s="238">
        <v>2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138</v>
      </c>
      <c r="AU128" s="244" t="s">
        <v>78</v>
      </c>
      <c r="AV128" s="14" t="s">
        <v>78</v>
      </c>
      <c r="AW128" s="14" t="s">
        <v>30</v>
      </c>
      <c r="AX128" s="14" t="s">
        <v>68</v>
      </c>
      <c r="AY128" s="244" t="s">
        <v>127</v>
      </c>
    </row>
    <row r="129" s="15" customFormat="1">
      <c r="A129" s="15"/>
      <c r="B129" s="245"/>
      <c r="C129" s="246"/>
      <c r="D129" s="225" t="s">
        <v>138</v>
      </c>
      <c r="E129" s="247" t="s">
        <v>18</v>
      </c>
      <c r="F129" s="248" t="s">
        <v>142</v>
      </c>
      <c r="G129" s="246"/>
      <c r="H129" s="249">
        <v>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138</v>
      </c>
      <c r="AU129" s="255" t="s">
        <v>78</v>
      </c>
      <c r="AV129" s="15" t="s">
        <v>134</v>
      </c>
      <c r="AW129" s="15" t="s">
        <v>30</v>
      </c>
      <c r="AX129" s="15" t="s">
        <v>76</v>
      </c>
      <c r="AY129" s="255" t="s">
        <v>127</v>
      </c>
    </row>
    <row r="130" s="2" customFormat="1" ht="16.5" customHeight="1">
      <c r="A130" s="39"/>
      <c r="B130" s="40"/>
      <c r="C130" s="205" t="s">
        <v>228</v>
      </c>
      <c r="D130" s="205" t="s">
        <v>129</v>
      </c>
      <c r="E130" s="206" t="s">
        <v>448</v>
      </c>
      <c r="F130" s="207" t="s">
        <v>449</v>
      </c>
      <c r="G130" s="208" t="s">
        <v>450</v>
      </c>
      <c r="H130" s="209">
        <v>22.526</v>
      </c>
      <c r="I130" s="210"/>
      <c r="J130" s="211">
        <f>ROUND(I130*H130,2)</f>
        <v>0</v>
      </c>
      <c r="K130" s="207" t="s">
        <v>133</v>
      </c>
      <c r="L130" s="45"/>
      <c r="M130" s="212" t="s">
        <v>18</v>
      </c>
      <c r="N130" s="213" t="s">
        <v>39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134</v>
      </c>
      <c r="AT130" s="216" t="s">
        <v>129</v>
      </c>
      <c r="AU130" s="216" t="s">
        <v>78</v>
      </c>
      <c r="AY130" s="18" t="s">
        <v>127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76</v>
      </c>
      <c r="BK130" s="217">
        <f>ROUND(I130*H130,2)</f>
        <v>0</v>
      </c>
      <c r="BL130" s="18" t="s">
        <v>134</v>
      </c>
      <c r="BM130" s="216" t="s">
        <v>583</v>
      </c>
    </row>
    <row r="131" s="2" customFormat="1">
      <c r="A131" s="39"/>
      <c r="B131" s="40"/>
      <c r="C131" s="41"/>
      <c r="D131" s="218" t="s">
        <v>136</v>
      </c>
      <c r="E131" s="41"/>
      <c r="F131" s="219" t="s">
        <v>452</v>
      </c>
      <c r="G131" s="41"/>
      <c r="H131" s="41"/>
      <c r="I131" s="220"/>
      <c r="J131" s="41"/>
      <c r="K131" s="41"/>
      <c r="L131" s="45"/>
      <c r="M131" s="256"/>
      <c r="N131" s="257"/>
      <c r="O131" s="258"/>
      <c r="P131" s="258"/>
      <c r="Q131" s="258"/>
      <c r="R131" s="258"/>
      <c r="S131" s="258"/>
      <c r="T131" s="25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78</v>
      </c>
    </row>
    <row r="132" s="2" customFormat="1" ht="6.96" customHeight="1">
      <c r="A132" s="39"/>
      <c r="B132" s="60"/>
      <c r="C132" s="61"/>
      <c r="D132" s="61"/>
      <c r="E132" s="61"/>
      <c r="F132" s="61"/>
      <c r="G132" s="61"/>
      <c r="H132" s="61"/>
      <c r="I132" s="61"/>
      <c r="J132" s="61"/>
      <c r="K132" s="61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bfywf+MZGTQgrNC5cAboSTm0+R0+rohKfpGJ7SHdW7bOEmbXT7CzPRcahBYhac2MyqGKz/Y5dikO5obuI15Ljw==" hashValue="BqrGTqaPshY+2F5SYEC5dUZpxZMwKDGEnsnmhUwgY3ad/9YVFVtyMyNN2mluoAayJGlGuwBdTax3NYMAwD6/GQ==" algorithmName="SHA-512" password="CC35"/>
  <autoFilter ref="C80:K13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08121"/>
    <hyperlink ref="F97" r:id="rId3" display="https://podminky.urs.cz/item/CS_URS_2022_02/184813134"/>
    <hyperlink ref="F114" r:id="rId4" display="https://podminky.urs.cz/item/CS_URS_2022_02/185804311"/>
    <hyperlink ref="F122" r:id="rId5" display="https://podminky.urs.cz/item/CS_URS_2022_02/185851121"/>
    <hyperlink ref="F125" r:id="rId6" display="https://podminky.urs.cz/item/CS_URS_2022_02/185851129"/>
    <hyperlink ref="F131" r:id="rId7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584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ROUND((SUM(BE81:BE121)),  2)</f>
        <v>0</v>
      </c>
      <c r="G33" s="39"/>
      <c r="H33" s="39"/>
      <c r="I33" s="149">
        <v>0.20999999999999999</v>
      </c>
      <c r="J33" s="148">
        <f>ROUND(((SUM(BE81:BE121))*I33),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ROUND((SUM(BF81:BF121)),  2)</f>
        <v>0</v>
      </c>
      <c r="G34" s="39"/>
      <c r="H34" s="39"/>
      <c r="I34" s="149">
        <v>0.14999999999999999</v>
      </c>
      <c r="J34" s="148">
        <f>ROUND(((SUM(BF81:BF121))*I34),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03.1 - Následná péče, 1.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LBC4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03.1 - Následná péče, 1.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53</v>
      </c>
      <c r="E80" s="181" t="s">
        <v>49</v>
      </c>
      <c r="F80" s="181" t="s">
        <v>50</v>
      </c>
      <c r="G80" s="181" t="s">
        <v>114</v>
      </c>
      <c r="H80" s="181" t="s">
        <v>115</v>
      </c>
      <c r="I80" s="181" t="s">
        <v>116</v>
      </c>
      <c r="J80" s="181" t="s">
        <v>108</v>
      </c>
      <c r="K80" s="182" t="s">
        <v>117</v>
      </c>
      <c r="L80" s="183"/>
      <c r="M80" s="93" t="s">
        <v>18</v>
      </c>
      <c r="N80" s="94" t="s">
        <v>38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0.079379999999999992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125</v>
      </c>
      <c r="F82" s="192" t="s">
        <v>126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0.079379999999999992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128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SUM(P84:P121)</f>
        <v>0</v>
      </c>
      <c r="Q83" s="197"/>
      <c r="R83" s="198">
        <f>SUM(R84:R121)</f>
        <v>0.079379999999999992</v>
      </c>
      <c r="S83" s="197"/>
      <c r="T83" s="199">
        <f>SUM(T84:T121)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127</v>
      </c>
      <c r="BK83" s="202">
        <f>SUM(BK84:BK121)</f>
        <v>0</v>
      </c>
    </row>
    <row r="84" s="2" customFormat="1" ht="16.5" customHeight="1">
      <c r="A84" s="39"/>
      <c r="B84" s="40"/>
      <c r="C84" s="205" t="s">
        <v>76</v>
      </c>
      <c r="D84" s="205" t="s">
        <v>129</v>
      </c>
      <c r="E84" s="206" t="s">
        <v>524</v>
      </c>
      <c r="F84" s="207" t="s">
        <v>525</v>
      </c>
      <c r="G84" s="208" t="s">
        <v>132</v>
      </c>
      <c r="H84" s="209">
        <v>33657</v>
      </c>
      <c r="I84" s="210"/>
      <c r="J84" s="211">
        <f>ROUND(I84*H84,2)</f>
        <v>0</v>
      </c>
      <c r="K84" s="207" t="s">
        <v>133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134</v>
      </c>
      <c r="AT84" s="216" t="s">
        <v>129</v>
      </c>
      <c r="AU84" s="216" t="s">
        <v>78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134</v>
      </c>
      <c r="BM84" s="216" t="s">
        <v>585</v>
      </c>
    </row>
    <row r="85" s="2" customFormat="1">
      <c r="A85" s="39"/>
      <c r="B85" s="40"/>
      <c r="C85" s="41"/>
      <c r="D85" s="218" t="s">
        <v>136</v>
      </c>
      <c r="E85" s="41"/>
      <c r="F85" s="219" t="s">
        <v>527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78</v>
      </c>
    </row>
    <row r="86" s="13" customFormat="1">
      <c r="A86" s="13"/>
      <c r="B86" s="223"/>
      <c r="C86" s="224"/>
      <c r="D86" s="225" t="s">
        <v>138</v>
      </c>
      <c r="E86" s="226" t="s">
        <v>18</v>
      </c>
      <c r="F86" s="227" t="s">
        <v>528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138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127</v>
      </c>
    </row>
    <row r="87" s="14" customFormat="1">
      <c r="A87" s="14"/>
      <c r="B87" s="234"/>
      <c r="C87" s="235"/>
      <c r="D87" s="225" t="s">
        <v>138</v>
      </c>
      <c r="E87" s="236" t="s">
        <v>18</v>
      </c>
      <c r="F87" s="237" t="s">
        <v>586</v>
      </c>
      <c r="G87" s="235"/>
      <c r="H87" s="238">
        <v>33657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138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127</v>
      </c>
    </row>
    <row r="88" s="15" customFormat="1">
      <c r="A88" s="15"/>
      <c r="B88" s="245"/>
      <c r="C88" s="246"/>
      <c r="D88" s="225" t="s">
        <v>138</v>
      </c>
      <c r="E88" s="247" t="s">
        <v>18</v>
      </c>
      <c r="F88" s="248" t="s">
        <v>142</v>
      </c>
      <c r="G88" s="246"/>
      <c r="H88" s="249">
        <v>33657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138</v>
      </c>
      <c r="AU88" s="255" t="s">
        <v>78</v>
      </c>
      <c r="AV88" s="15" t="s">
        <v>134</v>
      </c>
      <c r="AW88" s="15" t="s">
        <v>30</v>
      </c>
      <c r="AX88" s="15" t="s">
        <v>76</v>
      </c>
      <c r="AY88" s="255" t="s">
        <v>127</v>
      </c>
    </row>
    <row r="89" s="2" customFormat="1" ht="16.5" customHeight="1">
      <c r="A89" s="39"/>
      <c r="B89" s="40"/>
      <c r="C89" s="205" t="s">
        <v>147</v>
      </c>
      <c r="D89" s="205" t="s">
        <v>129</v>
      </c>
      <c r="E89" s="206" t="s">
        <v>530</v>
      </c>
      <c r="F89" s="207" t="s">
        <v>531</v>
      </c>
      <c r="G89" s="208" t="s">
        <v>532</v>
      </c>
      <c r="H89" s="209">
        <v>441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134</v>
      </c>
      <c r="AT89" s="216" t="s">
        <v>129</v>
      </c>
      <c r="AU89" s="216" t="s">
        <v>78</v>
      </c>
      <c r="AY89" s="18" t="s">
        <v>127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134</v>
      </c>
      <c r="BM89" s="216" t="s">
        <v>587</v>
      </c>
    </row>
    <row r="90" s="13" customFormat="1">
      <c r="A90" s="13"/>
      <c r="B90" s="223"/>
      <c r="C90" s="224"/>
      <c r="D90" s="225" t="s">
        <v>138</v>
      </c>
      <c r="E90" s="226" t="s">
        <v>18</v>
      </c>
      <c r="F90" s="227" t="s">
        <v>534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138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127</v>
      </c>
    </row>
    <row r="91" s="14" customFormat="1">
      <c r="A91" s="14"/>
      <c r="B91" s="234"/>
      <c r="C91" s="235"/>
      <c r="D91" s="225" t="s">
        <v>138</v>
      </c>
      <c r="E91" s="236" t="s">
        <v>18</v>
      </c>
      <c r="F91" s="237" t="s">
        <v>588</v>
      </c>
      <c r="G91" s="235"/>
      <c r="H91" s="238">
        <v>441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138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127</v>
      </c>
    </row>
    <row r="92" s="2" customFormat="1" ht="24.15" customHeight="1">
      <c r="A92" s="39"/>
      <c r="B92" s="40"/>
      <c r="C92" s="205" t="s">
        <v>134</v>
      </c>
      <c r="D92" s="205" t="s">
        <v>129</v>
      </c>
      <c r="E92" s="206" t="s">
        <v>323</v>
      </c>
      <c r="F92" s="207" t="s">
        <v>324</v>
      </c>
      <c r="G92" s="208" t="s">
        <v>325</v>
      </c>
      <c r="H92" s="209">
        <v>88.200000000000003</v>
      </c>
      <c r="I92" s="210"/>
      <c r="J92" s="211">
        <f>ROUND(I92*H92,2)</f>
        <v>0</v>
      </c>
      <c r="K92" s="207" t="s">
        <v>133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134</v>
      </c>
      <c r="AT92" s="216" t="s">
        <v>129</v>
      </c>
      <c r="AU92" s="216" t="s">
        <v>78</v>
      </c>
      <c r="AY92" s="18" t="s">
        <v>127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134</v>
      </c>
      <c r="BM92" s="216" t="s">
        <v>589</v>
      </c>
    </row>
    <row r="93" s="2" customFormat="1">
      <c r="A93" s="39"/>
      <c r="B93" s="40"/>
      <c r="C93" s="41"/>
      <c r="D93" s="218" t="s">
        <v>136</v>
      </c>
      <c r="E93" s="41"/>
      <c r="F93" s="219" t="s">
        <v>327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78</v>
      </c>
    </row>
    <row r="94" s="13" customFormat="1">
      <c r="A94" s="13"/>
      <c r="B94" s="223"/>
      <c r="C94" s="224"/>
      <c r="D94" s="225" t="s">
        <v>138</v>
      </c>
      <c r="E94" s="226" t="s">
        <v>18</v>
      </c>
      <c r="F94" s="227" t="s">
        <v>537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138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127</v>
      </c>
    </row>
    <row r="95" s="13" customFormat="1">
      <c r="A95" s="13"/>
      <c r="B95" s="223"/>
      <c r="C95" s="224"/>
      <c r="D95" s="225" t="s">
        <v>138</v>
      </c>
      <c r="E95" s="226" t="s">
        <v>18</v>
      </c>
      <c r="F95" s="227" t="s">
        <v>329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138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127</v>
      </c>
    </row>
    <row r="96" s="13" customFormat="1">
      <c r="A96" s="13"/>
      <c r="B96" s="223"/>
      <c r="C96" s="224"/>
      <c r="D96" s="225" t="s">
        <v>138</v>
      </c>
      <c r="E96" s="226" t="s">
        <v>18</v>
      </c>
      <c r="F96" s="227" t="s">
        <v>298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138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127</v>
      </c>
    </row>
    <row r="97" s="14" customFormat="1">
      <c r="A97" s="14"/>
      <c r="B97" s="234"/>
      <c r="C97" s="235"/>
      <c r="D97" s="225" t="s">
        <v>138</v>
      </c>
      <c r="E97" s="236" t="s">
        <v>18</v>
      </c>
      <c r="F97" s="237" t="s">
        <v>590</v>
      </c>
      <c r="G97" s="235"/>
      <c r="H97" s="238">
        <v>88.200000000000003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138</v>
      </c>
      <c r="AU97" s="244" t="s">
        <v>78</v>
      </c>
      <c r="AV97" s="14" t="s">
        <v>78</v>
      </c>
      <c r="AW97" s="14" t="s">
        <v>30</v>
      </c>
      <c r="AX97" s="14" t="s">
        <v>76</v>
      </c>
      <c r="AY97" s="244" t="s">
        <v>127</v>
      </c>
    </row>
    <row r="98" s="2" customFormat="1" ht="16.5" customHeight="1">
      <c r="A98" s="39"/>
      <c r="B98" s="40"/>
      <c r="C98" s="260" t="s">
        <v>173</v>
      </c>
      <c r="D98" s="260" t="s">
        <v>272</v>
      </c>
      <c r="E98" s="261" t="s">
        <v>332</v>
      </c>
      <c r="F98" s="262" t="s">
        <v>333</v>
      </c>
      <c r="G98" s="263" t="s">
        <v>334</v>
      </c>
      <c r="H98" s="264">
        <v>79.379999999999995</v>
      </c>
      <c r="I98" s="265"/>
      <c r="J98" s="266">
        <f>ROUND(I98*H98,2)</f>
        <v>0</v>
      </c>
      <c r="K98" s="262" t="s">
        <v>18</v>
      </c>
      <c r="L98" s="267"/>
      <c r="M98" s="268" t="s">
        <v>18</v>
      </c>
      <c r="N98" s="269" t="s">
        <v>39</v>
      </c>
      <c r="O98" s="85"/>
      <c r="P98" s="214">
        <f>O98*H98</f>
        <v>0</v>
      </c>
      <c r="Q98" s="214">
        <v>0.001</v>
      </c>
      <c r="R98" s="214">
        <f>Q98*H98</f>
        <v>0.079379999999999992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196</v>
      </c>
      <c r="AT98" s="216" t="s">
        <v>272</v>
      </c>
      <c r="AU98" s="216" t="s">
        <v>78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76</v>
      </c>
      <c r="BK98" s="217">
        <f>ROUND(I98*H98,2)</f>
        <v>0</v>
      </c>
      <c r="BL98" s="18" t="s">
        <v>134</v>
      </c>
      <c r="BM98" s="216" t="s">
        <v>591</v>
      </c>
    </row>
    <row r="99" s="13" customFormat="1">
      <c r="A99" s="13"/>
      <c r="B99" s="223"/>
      <c r="C99" s="224"/>
      <c r="D99" s="225" t="s">
        <v>138</v>
      </c>
      <c r="E99" s="226" t="s">
        <v>18</v>
      </c>
      <c r="F99" s="227" t="s">
        <v>336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138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127</v>
      </c>
    </row>
    <row r="100" s="13" customFormat="1">
      <c r="A100" s="13"/>
      <c r="B100" s="223"/>
      <c r="C100" s="224"/>
      <c r="D100" s="225" t="s">
        <v>138</v>
      </c>
      <c r="E100" s="226" t="s">
        <v>18</v>
      </c>
      <c r="F100" s="227" t="s">
        <v>337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138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127</v>
      </c>
    </row>
    <row r="101" s="13" customFormat="1">
      <c r="A101" s="13"/>
      <c r="B101" s="223"/>
      <c r="C101" s="224"/>
      <c r="D101" s="225" t="s">
        <v>138</v>
      </c>
      <c r="E101" s="226" t="s">
        <v>18</v>
      </c>
      <c r="F101" s="227" t="s">
        <v>338</v>
      </c>
      <c r="G101" s="224"/>
      <c r="H101" s="226" t="s">
        <v>18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138</v>
      </c>
      <c r="AU101" s="233" t="s">
        <v>78</v>
      </c>
      <c r="AV101" s="13" t="s">
        <v>76</v>
      </c>
      <c r="AW101" s="13" t="s">
        <v>30</v>
      </c>
      <c r="AX101" s="13" t="s">
        <v>68</v>
      </c>
      <c r="AY101" s="233" t="s">
        <v>127</v>
      </c>
    </row>
    <row r="102" s="14" customFormat="1">
      <c r="A102" s="14"/>
      <c r="B102" s="234"/>
      <c r="C102" s="235"/>
      <c r="D102" s="225" t="s">
        <v>138</v>
      </c>
      <c r="E102" s="236" t="s">
        <v>18</v>
      </c>
      <c r="F102" s="237" t="s">
        <v>592</v>
      </c>
      <c r="G102" s="235"/>
      <c r="H102" s="238">
        <v>79.379999999999995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138</v>
      </c>
      <c r="AU102" s="244" t="s">
        <v>78</v>
      </c>
      <c r="AV102" s="14" t="s">
        <v>78</v>
      </c>
      <c r="AW102" s="14" t="s">
        <v>30</v>
      </c>
      <c r="AX102" s="14" t="s">
        <v>76</v>
      </c>
      <c r="AY102" s="244" t="s">
        <v>127</v>
      </c>
    </row>
    <row r="103" s="2" customFormat="1" ht="16.5" customHeight="1">
      <c r="A103" s="39"/>
      <c r="B103" s="40"/>
      <c r="C103" s="205" t="s">
        <v>179</v>
      </c>
      <c r="D103" s="205" t="s">
        <v>129</v>
      </c>
      <c r="E103" s="206" t="s">
        <v>392</v>
      </c>
      <c r="F103" s="207" t="s">
        <v>393</v>
      </c>
      <c r="G103" s="208" t="s">
        <v>150</v>
      </c>
      <c r="H103" s="209">
        <v>264.60000000000002</v>
      </c>
      <c r="I103" s="210"/>
      <c r="J103" s="211">
        <f>ROUND(I103*H103,2)</f>
        <v>0</v>
      </c>
      <c r="K103" s="207" t="s">
        <v>133</v>
      </c>
      <c r="L103" s="45"/>
      <c r="M103" s="212" t="s">
        <v>18</v>
      </c>
      <c r="N103" s="213" t="s">
        <v>39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134</v>
      </c>
      <c r="AT103" s="216" t="s">
        <v>129</v>
      </c>
      <c r="AU103" s="216" t="s">
        <v>78</v>
      </c>
      <c r="AY103" s="18" t="s">
        <v>127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76</v>
      </c>
      <c r="BK103" s="217">
        <f>ROUND(I103*H103,2)</f>
        <v>0</v>
      </c>
      <c r="BL103" s="18" t="s">
        <v>134</v>
      </c>
      <c r="BM103" s="216" t="s">
        <v>593</v>
      </c>
    </row>
    <row r="104" s="2" customFormat="1">
      <c r="A104" s="39"/>
      <c r="B104" s="40"/>
      <c r="C104" s="41"/>
      <c r="D104" s="218" t="s">
        <v>136</v>
      </c>
      <c r="E104" s="41"/>
      <c r="F104" s="219" t="s">
        <v>395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136</v>
      </c>
      <c r="AU104" s="18" t="s">
        <v>78</v>
      </c>
    </row>
    <row r="105" s="13" customFormat="1">
      <c r="A105" s="13"/>
      <c r="B105" s="223"/>
      <c r="C105" s="224"/>
      <c r="D105" s="225" t="s">
        <v>138</v>
      </c>
      <c r="E105" s="226" t="s">
        <v>18</v>
      </c>
      <c r="F105" s="227" t="s">
        <v>542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127</v>
      </c>
    </row>
    <row r="106" s="13" customFormat="1">
      <c r="A106" s="13"/>
      <c r="B106" s="223"/>
      <c r="C106" s="224"/>
      <c r="D106" s="225" t="s">
        <v>138</v>
      </c>
      <c r="E106" s="226" t="s">
        <v>18</v>
      </c>
      <c r="F106" s="227" t="s">
        <v>543</v>
      </c>
      <c r="G106" s="224"/>
      <c r="H106" s="226" t="s">
        <v>18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138</v>
      </c>
      <c r="AU106" s="233" t="s">
        <v>78</v>
      </c>
      <c r="AV106" s="13" t="s">
        <v>76</v>
      </c>
      <c r="AW106" s="13" t="s">
        <v>30</v>
      </c>
      <c r="AX106" s="13" t="s">
        <v>68</v>
      </c>
      <c r="AY106" s="233" t="s">
        <v>127</v>
      </c>
    </row>
    <row r="107" s="14" customFormat="1">
      <c r="A107" s="14"/>
      <c r="B107" s="234"/>
      <c r="C107" s="235"/>
      <c r="D107" s="225" t="s">
        <v>138</v>
      </c>
      <c r="E107" s="236" t="s">
        <v>18</v>
      </c>
      <c r="F107" s="237" t="s">
        <v>594</v>
      </c>
      <c r="G107" s="235"/>
      <c r="H107" s="238">
        <v>0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138</v>
      </c>
      <c r="AU107" s="244" t="s">
        <v>78</v>
      </c>
      <c r="AV107" s="14" t="s">
        <v>78</v>
      </c>
      <c r="AW107" s="14" t="s">
        <v>30</v>
      </c>
      <c r="AX107" s="14" t="s">
        <v>68</v>
      </c>
      <c r="AY107" s="244" t="s">
        <v>127</v>
      </c>
    </row>
    <row r="108" s="13" customFormat="1">
      <c r="A108" s="13"/>
      <c r="B108" s="223"/>
      <c r="C108" s="224"/>
      <c r="D108" s="225" t="s">
        <v>138</v>
      </c>
      <c r="E108" s="226" t="s">
        <v>18</v>
      </c>
      <c r="F108" s="227" t="s">
        <v>545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138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127</v>
      </c>
    </row>
    <row r="109" s="14" customFormat="1">
      <c r="A109" s="14"/>
      <c r="B109" s="234"/>
      <c r="C109" s="235"/>
      <c r="D109" s="225" t="s">
        <v>138</v>
      </c>
      <c r="E109" s="236" t="s">
        <v>18</v>
      </c>
      <c r="F109" s="237" t="s">
        <v>595</v>
      </c>
      <c r="G109" s="235"/>
      <c r="H109" s="238">
        <v>264.60000000000002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138</v>
      </c>
      <c r="AU109" s="244" t="s">
        <v>78</v>
      </c>
      <c r="AV109" s="14" t="s">
        <v>78</v>
      </c>
      <c r="AW109" s="14" t="s">
        <v>30</v>
      </c>
      <c r="AX109" s="14" t="s">
        <v>68</v>
      </c>
      <c r="AY109" s="244" t="s">
        <v>127</v>
      </c>
    </row>
    <row r="110" s="15" customFormat="1">
      <c r="A110" s="15"/>
      <c r="B110" s="245"/>
      <c r="C110" s="246"/>
      <c r="D110" s="225" t="s">
        <v>138</v>
      </c>
      <c r="E110" s="247" t="s">
        <v>18</v>
      </c>
      <c r="F110" s="248" t="s">
        <v>142</v>
      </c>
      <c r="G110" s="246"/>
      <c r="H110" s="249">
        <v>264.60000000000002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138</v>
      </c>
      <c r="AU110" s="255" t="s">
        <v>78</v>
      </c>
      <c r="AV110" s="15" t="s">
        <v>134</v>
      </c>
      <c r="AW110" s="15" t="s">
        <v>30</v>
      </c>
      <c r="AX110" s="15" t="s">
        <v>76</v>
      </c>
      <c r="AY110" s="255" t="s">
        <v>127</v>
      </c>
    </row>
    <row r="111" s="2" customFormat="1" ht="16.5" customHeight="1">
      <c r="A111" s="39"/>
      <c r="B111" s="40"/>
      <c r="C111" s="205" t="s">
        <v>189</v>
      </c>
      <c r="D111" s="205" t="s">
        <v>129</v>
      </c>
      <c r="E111" s="206" t="s">
        <v>401</v>
      </c>
      <c r="F111" s="207" t="s">
        <v>402</v>
      </c>
      <c r="G111" s="208" t="s">
        <v>150</v>
      </c>
      <c r="H111" s="209">
        <v>264.60000000000002</v>
      </c>
      <c r="I111" s="210"/>
      <c r="J111" s="211">
        <f>ROUND(I111*H111,2)</f>
        <v>0</v>
      </c>
      <c r="K111" s="207" t="s">
        <v>133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134</v>
      </c>
      <c r="AT111" s="216" t="s">
        <v>129</v>
      </c>
      <c r="AU111" s="216" t="s">
        <v>78</v>
      </c>
      <c r="AY111" s="18" t="s">
        <v>127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76</v>
      </c>
      <c r="BK111" s="217">
        <f>ROUND(I111*H111,2)</f>
        <v>0</v>
      </c>
      <c r="BL111" s="18" t="s">
        <v>134</v>
      </c>
      <c r="BM111" s="216" t="s">
        <v>596</v>
      </c>
    </row>
    <row r="112" s="2" customFormat="1">
      <c r="A112" s="39"/>
      <c r="B112" s="40"/>
      <c r="C112" s="41"/>
      <c r="D112" s="218" t="s">
        <v>136</v>
      </c>
      <c r="E112" s="41"/>
      <c r="F112" s="219" t="s">
        <v>404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78</v>
      </c>
    </row>
    <row r="113" s="14" customFormat="1">
      <c r="A113" s="14"/>
      <c r="B113" s="234"/>
      <c r="C113" s="235"/>
      <c r="D113" s="225" t="s">
        <v>138</v>
      </c>
      <c r="E113" s="236" t="s">
        <v>18</v>
      </c>
      <c r="F113" s="237" t="s">
        <v>597</v>
      </c>
      <c r="G113" s="235"/>
      <c r="H113" s="238">
        <v>264.60000000000002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138</v>
      </c>
      <c r="AU113" s="244" t="s">
        <v>78</v>
      </c>
      <c r="AV113" s="14" t="s">
        <v>78</v>
      </c>
      <c r="AW113" s="14" t="s">
        <v>30</v>
      </c>
      <c r="AX113" s="14" t="s">
        <v>76</v>
      </c>
      <c r="AY113" s="244" t="s">
        <v>127</v>
      </c>
    </row>
    <row r="114" s="2" customFormat="1" ht="16.5" customHeight="1">
      <c r="A114" s="39"/>
      <c r="B114" s="40"/>
      <c r="C114" s="205" t="s">
        <v>220</v>
      </c>
      <c r="D114" s="205" t="s">
        <v>129</v>
      </c>
      <c r="E114" s="206" t="s">
        <v>407</v>
      </c>
      <c r="F114" s="207" t="s">
        <v>408</v>
      </c>
      <c r="G114" s="208" t="s">
        <v>150</v>
      </c>
      <c r="H114" s="209">
        <v>264.60000000000002</v>
      </c>
      <c r="I114" s="210"/>
      <c r="J114" s="211">
        <f>ROUND(I114*H114,2)</f>
        <v>0</v>
      </c>
      <c r="K114" s="207" t="s">
        <v>133</v>
      </c>
      <c r="L114" s="45"/>
      <c r="M114" s="212" t="s">
        <v>18</v>
      </c>
      <c r="N114" s="213" t="s">
        <v>39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134</v>
      </c>
      <c r="AT114" s="216" t="s">
        <v>129</v>
      </c>
      <c r="AU114" s="216" t="s">
        <v>78</v>
      </c>
      <c r="AY114" s="18" t="s">
        <v>127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76</v>
      </c>
      <c r="BK114" s="217">
        <f>ROUND(I114*H114,2)</f>
        <v>0</v>
      </c>
      <c r="BL114" s="18" t="s">
        <v>134</v>
      </c>
      <c r="BM114" s="216" t="s">
        <v>598</v>
      </c>
    </row>
    <row r="115" s="2" customFormat="1">
      <c r="A115" s="39"/>
      <c r="B115" s="40"/>
      <c r="C115" s="41"/>
      <c r="D115" s="218" t="s">
        <v>136</v>
      </c>
      <c r="E115" s="41"/>
      <c r="F115" s="219" t="s">
        <v>410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78</v>
      </c>
    </row>
    <row r="116" s="2" customFormat="1" ht="16.5" customHeight="1">
      <c r="A116" s="39"/>
      <c r="B116" s="40"/>
      <c r="C116" s="205" t="s">
        <v>203</v>
      </c>
      <c r="D116" s="205" t="s">
        <v>129</v>
      </c>
      <c r="E116" s="206" t="s">
        <v>550</v>
      </c>
      <c r="F116" s="207" t="s">
        <v>551</v>
      </c>
      <c r="G116" s="208" t="s">
        <v>552</v>
      </c>
      <c r="H116" s="209">
        <v>2</v>
      </c>
      <c r="I116" s="210"/>
      <c r="J116" s="211">
        <f>ROUND(I116*H116,2)</f>
        <v>0</v>
      </c>
      <c r="K116" s="207" t="s">
        <v>18</v>
      </c>
      <c r="L116" s="45"/>
      <c r="M116" s="212" t="s">
        <v>18</v>
      </c>
      <c r="N116" s="213" t="s">
        <v>39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134</v>
      </c>
      <c r="AT116" s="216" t="s">
        <v>129</v>
      </c>
      <c r="AU116" s="216" t="s">
        <v>78</v>
      </c>
      <c r="AY116" s="18" t="s">
        <v>127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76</v>
      </c>
      <c r="BK116" s="217">
        <f>ROUND(I116*H116,2)</f>
        <v>0</v>
      </c>
      <c r="BL116" s="18" t="s">
        <v>134</v>
      </c>
      <c r="BM116" s="216" t="s">
        <v>599</v>
      </c>
    </row>
    <row r="117" s="13" customFormat="1">
      <c r="A117" s="13"/>
      <c r="B117" s="223"/>
      <c r="C117" s="224"/>
      <c r="D117" s="225" t="s">
        <v>138</v>
      </c>
      <c r="E117" s="226" t="s">
        <v>18</v>
      </c>
      <c r="F117" s="227" t="s">
        <v>554</v>
      </c>
      <c r="G117" s="224"/>
      <c r="H117" s="226" t="s">
        <v>18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138</v>
      </c>
      <c r="AU117" s="233" t="s">
        <v>78</v>
      </c>
      <c r="AV117" s="13" t="s">
        <v>76</v>
      </c>
      <c r="AW117" s="13" t="s">
        <v>30</v>
      </c>
      <c r="AX117" s="13" t="s">
        <v>68</v>
      </c>
      <c r="AY117" s="233" t="s">
        <v>127</v>
      </c>
    </row>
    <row r="118" s="14" customFormat="1">
      <c r="A118" s="14"/>
      <c r="B118" s="234"/>
      <c r="C118" s="235"/>
      <c r="D118" s="225" t="s">
        <v>138</v>
      </c>
      <c r="E118" s="236" t="s">
        <v>18</v>
      </c>
      <c r="F118" s="237" t="s">
        <v>78</v>
      </c>
      <c r="G118" s="235"/>
      <c r="H118" s="238">
        <v>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138</v>
      </c>
      <c r="AU118" s="244" t="s">
        <v>78</v>
      </c>
      <c r="AV118" s="14" t="s">
        <v>78</v>
      </c>
      <c r="AW118" s="14" t="s">
        <v>30</v>
      </c>
      <c r="AX118" s="14" t="s">
        <v>68</v>
      </c>
      <c r="AY118" s="244" t="s">
        <v>127</v>
      </c>
    </row>
    <row r="119" s="15" customFormat="1">
      <c r="A119" s="15"/>
      <c r="B119" s="245"/>
      <c r="C119" s="246"/>
      <c r="D119" s="225" t="s">
        <v>138</v>
      </c>
      <c r="E119" s="247" t="s">
        <v>18</v>
      </c>
      <c r="F119" s="248" t="s">
        <v>142</v>
      </c>
      <c r="G119" s="246"/>
      <c r="H119" s="249">
        <v>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138</v>
      </c>
      <c r="AU119" s="255" t="s">
        <v>78</v>
      </c>
      <c r="AV119" s="15" t="s">
        <v>134</v>
      </c>
      <c r="AW119" s="15" t="s">
        <v>30</v>
      </c>
      <c r="AX119" s="15" t="s">
        <v>76</v>
      </c>
      <c r="AY119" s="255" t="s">
        <v>127</v>
      </c>
    </row>
    <row r="120" s="2" customFormat="1" ht="16.5" customHeight="1">
      <c r="A120" s="39"/>
      <c r="B120" s="40"/>
      <c r="C120" s="205" t="s">
        <v>213</v>
      </c>
      <c r="D120" s="205" t="s">
        <v>129</v>
      </c>
      <c r="E120" s="206" t="s">
        <v>448</v>
      </c>
      <c r="F120" s="207" t="s">
        <v>449</v>
      </c>
      <c r="G120" s="208" t="s">
        <v>450</v>
      </c>
      <c r="H120" s="209">
        <v>0.5</v>
      </c>
      <c r="I120" s="210"/>
      <c r="J120" s="211">
        <f>ROUND(I120*H120,2)</f>
        <v>0</v>
      </c>
      <c r="K120" s="207" t="s">
        <v>133</v>
      </c>
      <c r="L120" s="45"/>
      <c r="M120" s="212" t="s">
        <v>18</v>
      </c>
      <c r="N120" s="213" t="s">
        <v>39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134</v>
      </c>
      <c r="AT120" s="216" t="s">
        <v>129</v>
      </c>
      <c r="AU120" s="216" t="s">
        <v>78</v>
      </c>
      <c r="AY120" s="18" t="s">
        <v>127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76</v>
      </c>
      <c r="BK120" s="217">
        <f>ROUND(I120*H120,2)</f>
        <v>0</v>
      </c>
      <c r="BL120" s="18" t="s">
        <v>134</v>
      </c>
      <c r="BM120" s="216" t="s">
        <v>600</v>
      </c>
    </row>
    <row r="121" s="2" customFormat="1">
      <c r="A121" s="39"/>
      <c r="B121" s="40"/>
      <c r="C121" s="41"/>
      <c r="D121" s="218" t="s">
        <v>136</v>
      </c>
      <c r="E121" s="41"/>
      <c r="F121" s="219" t="s">
        <v>452</v>
      </c>
      <c r="G121" s="41"/>
      <c r="H121" s="41"/>
      <c r="I121" s="220"/>
      <c r="J121" s="41"/>
      <c r="K121" s="41"/>
      <c r="L121" s="45"/>
      <c r="M121" s="256"/>
      <c r="N121" s="257"/>
      <c r="O121" s="258"/>
      <c r="P121" s="258"/>
      <c r="Q121" s="258"/>
      <c r="R121" s="258"/>
      <c r="S121" s="258"/>
      <c r="T121" s="25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78</v>
      </c>
    </row>
    <row r="122" s="2" customFormat="1" ht="6.96" customHeight="1">
      <c r="A122" s="39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XbsQwSfk5Ei4HWTiprDJIqY5P9J/sWvYjfmg/SS+3XwMGAs0AvpIIyreca9y9PLVPZcECI0+gIB8cfxk0hKLBw==" hashValue="1j1yes7l4sCLfWhhgzDhgIafWj0jYX2C/da8R4UavX3AmbkQqQzBaQQkODVjpenwE+D6NpNrZ7DhH/sQL6axOw==" algorithmName="SHA-512" password="CC35"/>
  <autoFilter ref="C80:K12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13134"/>
    <hyperlink ref="F104" r:id="rId3" display="https://podminky.urs.cz/item/CS_URS_2022_02/185804311"/>
    <hyperlink ref="F112" r:id="rId4" display="https://podminky.urs.cz/item/CS_URS_2022_02/185851121"/>
    <hyperlink ref="F115" r:id="rId5" display="https://podminky.urs.cz/item/CS_URS_2022_02/185851129"/>
    <hyperlink ref="F121" r:id="rId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103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24.11.2022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">
        <v>18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21</v>
      </c>
      <c r="F15" s="39"/>
      <c r="G15" s="39"/>
      <c r="H15" s="39"/>
      <c r="I15" s="133" t="s">
        <v>26</v>
      </c>
      <c r="J15" s="137" t="s">
        <v>18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">
        <v>18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21</v>
      </c>
      <c r="F21" s="39"/>
      <c r="G21" s="39"/>
      <c r="H21" s="39"/>
      <c r="I21" s="133" t="s">
        <v>26</v>
      </c>
      <c r="J21" s="137" t="s">
        <v>18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">
        <v>18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21</v>
      </c>
      <c r="F24" s="39"/>
      <c r="G24" s="39"/>
      <c r="H24" s="39"/>
      <c r="I24" s="133" t="s">
        <v>26</v>
      </c>
      <c r="J24" s="137" t="s">
        <v>18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ROUND((SUM(BE81:BE121)),  2)</f>
        <v>0</v>
      </c>
      <c r="G33" s="39"/>
      <c r="H33" s="39"/>
      <c r="I33" s="149">
        <v>0.20999999999999999</v>
      </c>
      <c r="J33" s="148">
        <f>ROUND(((SUM(BE81:BE121))*I33),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ROUND((SUM(BF81:BF121)),  2)</f>
        <v>0</v>
      </c>
      <c r="G34" s="39"/>
      <c r="H34" s="39"/>
      <c r="I34" s="149">
        <v>0.14999999999999999</v>
      </c>
      <c r="J34" s="148">
        <f>ROUND(((SUM(BF81:BF121))*I34),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03.2 - Následná péče, 2. 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24.11.2022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107</v>
      </c>
      <c r="D57" s="163"/>
      <c r="E57" s="163"/>
      <c r="F57" s="163"/>
      <c r="G57" s="163"/>
      <c r="H57" s="163"/>
      <c r="I57" s="163"/>
      <c r="J57" s="164" t="s">
        <v>108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109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LBC4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03.2 - Následná péče, 2. 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24.11.2022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53</v>
      </c>
      <c r="E80" s="181" t="s">
        <v>49</v>
      </c>
      <c r="F80" s="181" t="s">
        <v>50</v>
      </c>
      <c r="G80" s="181" t="s">
        <v>114</v>
      </c>
      <c r="H80" s="181" t="s">
        <v>115</v>
      </c>
      <c r="I80" s="181" t="s">
        <v>116</v>
      </c>
      <c r="J80" s="181" t="s">
        <v>108</v>
      </c>
      <c r="K80" s="182" t="s">
        <v>117</v>
      </c>
      <c r="L80" s="183"/>
      <c r="M80" s="93" t="s">
        <v>18</v>
      </c>
      <c r="N80" s="94" t="s">
        <v>38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0.079379999999999992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109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125</v>
      </c>
      <c r="F82" s="192" t="s">
        <v>126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0.079379999999999992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76</v>
      </c>
      <c r="AT82" s="201" t="s">
        <v>67</v>
      </c>
      <c r="AU82" s="201" t="s">
        <v>68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76</v>
      </c>
      <c r="F83" s="203" t="s">
        <v>128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SUM(P84:P121)</f>
        <v>0</v>
      </c>
      <c r="Q83" s="197"/>
      <c r="R83" s="198">
        <f>SUM(R84:R121)</f>
        <v>0.079379999999999992</v>
      </c>
      <c r="S83" s="197"/>
      <c r="T83" s="199">
        <f>SUM(T84:T121)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76</v>
      </c>
      <c r="AT83" s="201" t="s">
        <v>67</v>
      </c>
      <c r="AU83" s="201" t="s">
        <v>76</v>
      </c>
      <c r="AY83" s="200" t="s">
        <v>127</v>
      </c>
      <c r="BK83" s="202">
        <f>SUM(BK84:BK121)</f>
        <v>0</v>
      </c>
    </row>
    <row r="84" s="2" customFormat="1" ht="16.5" customHeight="1">
      <c r="A84" s="39"/>
      <c r="B84" s="40"/>
      <c r="C84" s="205" t="s">
        <v>76</v>
      </c>
      <c r="D84" s="205" t="s">
        <v>129</v>
      </c>
      <c r="E84" s="206" t="s">
        <v>524</v>
      </c>
      <c r="F84" s="207" t="s">
        <v>525</v>
      </c>
      <c r="G84" s="208" t="s">
        <v>132</v>
      </c>
      <c r="H84" s="209">
        <v>22438</v>
      </c>
      <c r="I84" s="210"/>
      <c r="J84" s="211">
        <f>ROUND(I84*H84,2)</f>
        <v>0</v>
      </c>
      <c r="K84" s="207" t="s">
        <v>133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134</v>
      </c>
      <c r="AT84" s="216" t="s">
        <v>129</v>
      </c>
      <c r="AU84" s="216" t="s">
        <v>78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76</v>
      </c>
      <c r="BK84" s="217">
        <f>ROUND(I84*H84,2)</f>
        <v>0</v>
      </c>
      <c r="BL84" s="18" t="s">
        <v>134</v>
      </c>
      <c r="BM84" s="216" t="s">
        <v>602</v>
      </c>
    </row>
    <row r="85" s="2" customFormat="1">
      <c r="A85" s="39"/>
      <c r="B85" s="40"/>
      <c r="C85" s="41"/>
      <c r="D85" s="218" t="s">
        <v>136</v>
      </c>
      <c r="E85" s="41"/>
      <c r="F85" s="219" t="s">
        <v>527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136</v>
      </c>
      <c r="AU85" s="18" t="s">
        <v>78</v>
      </c>
    </row>
    <row r="86" s="13" customFormat="1">
      <c r="A86" s="13"/>
      <c r="B86" s="223"/>
      <c r="C86" s="224"/>
      <c r="D86" s="225" t="s">
        <v>138</v>
      </c>
      <c r="E86" s="226" t="s">
        <v>18</v>
      </c>
      <c r="F86" s="227" t="s">
        <v>558</v>
      </c>
      <c r="G86" s="224"/>
      <c r="H86" s="226" t="s">
        <v>18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138</v>
      </c>
      <c r="AU86" s="233" t="s">
        <v>78</v>
      </c>
      <c r="AV86" s="13" t="s">
        <v>76</v>
      </c>
      <c r="AW86" s="13" t="s">
        <v>30</v>
      </c>
      <c r="AX86" s="13" t="s">
        <v>68</v>
      </c>
      <c r="AY86" s="233" t="s">
        <v>127</v>
      </c>
    </row>
    <row r="87" s="14" customFormat="1">
      <c r="A87" s="14"/>
      <c r="B87" s="234"/>
      <c r="C87" s="235"/>
      <c r="D87" s="225" t="s">
        <v>138</v>
      </c>
      <c r="E87" s="236" t="s">
        <v>18</v>
      </c>
      <c r="F87" s="237" t="s">
        <v>603</v>
      </c>
      <c r="G87" s="235"/>
      <c r="H87" s="238">
        <v>22438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138</v>
      </c>
      <c r="AU87" s="244" t="s">
        <v>78</v>
      </c>
      <c r="AV87" s="14" t="s">
        <v>78</v>
      </c>
      <c r="AW87" s="14" t="s">
        <v>30</v>
      </c>
      <c r="AX87" s="14" t="s">
        <v>68</v>
      </c>
      <c r="AY87" s="244" t="s">
        <v>127</v>
      </c>
    </row>
    <row r="88" s="15" customFormat="1">
      <c r="A88" s="15"/>
      <c r="B88" s="245"/>
      <c r="C88" s="246"/>
      <c r="D88" s="225" t="s">
        <v>138</v>
      </c>
      <c r="E88" s="247" t="s">
        <v>18</v>
      </c>
      <c r="F88" s="248" t="s">
        <v>142</v>
      </c>
      <c r="G88" s="246"/>
      <c r="H88" s="249">
        <v>22438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5" t="s">
        <v>138</v>
      </c>
      <c r="AU88" s="255" t="s">
        <v>78</v>
      </c>
      <c r="AV88" s="15" t="s">
        <v>134</v>
      </c>
      <c r="AW88" s="15" t="s">
        <v>30</v>
      </c>
      <c r="AX88" s="15" t="s">
        <v>76</v>
      </c>
      <c r="AY88" s="255" t="s">
        <v>127</v>
      </c>
    </row>
    <row r="89" s="2" customFormat="1" ht="16.5" customHeight="1">
      <c r="A89" s="39"/>
      <c r="B89" s="40"/>
      <c r="C89" s="205" t="s">
        <v>78</v>
      </c>
      <c r="D89" s="205" t="s">
        <v>129</v>
      </c>
      <c r="E89" s="206" t="s">
        <v>530</v>
      </c>
      <c r="F89" s="207" t="s">
        <v>531</v>
      </c>
      <c r="G89" s="208" t="s">
        <v>532</v>
      </c>
      <c r="H89" s="209">
        <v>441</v>
      </c>
      <c r="I89" s="210"/>
      <c r="J89" s="211">
        <f>ROUND(I89*H89,2)</f>
        <v>0</v>
      </c>
      <c r="K89" s="207" t="s">
        <v>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134</v>
      </c>
      <c r="AT89" s="216" t="s">
        <v>129</v>
      </c>
      <c r="AU89" s="216" t="s">
        <v>78</v>
      </c>
      <c r="AY89" s="18" t="s">
        <v>127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76</v>
      </c>
      <c r="BK89" s="217">
        <f>ROUND(I89*H89,2)</f>
        <v>0</v>
      </c>
      <c r="BL89" s="18" t="s">
        <v>134</v>
      </c>
      <c r="BM89" s="216" t="s">
        <v>604</v>
      </c>
    </row>
    <row r="90" s="13" customFormat="1">
      <c r="A90" s="13"/>
      <c r="B90" s="223"/>
      <c r="C90" s="224"/>
      <c r="D90" s="225" t="s">
        <v>138</v>
      </c>
      <c r="E90" s="226" t="s">
        <v>18</v>
      </c>
      <c r="F90" s="227" t="s">
        <v>534</v>
      </c>
      <c r="G90" s="224"/>
      <c r="H90" s="226" t="s">
        <v>18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138</v>
      </c>
      <c r="AU90" s="233" t="s">
        <v>78</v>
      </c>
      <c r="AV90" s="13" t="s">
        <v>76</v>
      </c>
      <c r="AW90" s="13" t="s">
        <v>30</v>
      </c>
      <c r="AX90" s="13" t="s">
        <v>68</v>
      </c>
      <c r="AY90" s="233" t="s">
        <v>127</v>
      </c>
    </row>
    <row r="91" s="14" customFormat="1">
      <c r="A91" s="14"/>
      <c r="B91" s="234"/>
      <c r="C91" s="235"/>
      <c r="D91" s="225" t="s">
        <v>138</v>
      </c>
      <c r="E91" s="236" t="s">
        <v>18</v>
      </c>
      <c r="F91" s="237" t="s">
        <v>588</v>
      </c>
      <c r="G91" s="235"/>
      <c r="H91" s="238">
        <v>441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138</v>
      </c>
      <c r="AU91" s="244" t="s">
        <v>78</v>
      </c>
      <c r="AV91" s="14" t="s">
        <v>78</v>
      </c>
      <c r="AW91" s="14" t="s">
        <v>30</v>
      </c>
      <c r="AX91" s="14" t="s">
        <v>76</v>
      </c>
      <c r="AY91" s="244" t="s">
        <v>127</v>
      </c>
    </row>
    <row r="92" s="2" customFormat="1" ht="24.15" customHeight="1">
      <c r="A92" s="39"/>
      <c r="B92" s="40"/>
      <c r="C92" s="205" t="s">
        <v>147</v>
      </c>
      <c r="D92" s="205" t="s">
        <v>129</v>
      </c>
      <c r="E92" s="206" t="s">
        <v>323</v>
      </c>
      <c r="F92" s="207" t="s">
        <v>324</v>
      </c>
      <c r="G92" s="208" t="s">
        <v>325</v>
      </c>
      <c r="H92" s="209">
        <v>88.200000000000003</v>
      </c>
      <c r="I92" s="210"/>
      <c r="J92" s="211">
        <f>ROUND(I92*H92,2)</f>
        <v>0</v>
      </c>
      <c r="K92" s="207" t="s">
        <v>133</v>
      </c>
      <c r="L92" s="45"/>
      <c r="M92" s="212" t="s">
        <v>18</v>
      </c>
      <c r="N92" s="213" t="s">
        <v>39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134</v>
      </c>
      <c r="AT92" s="216" t="s">
        <v>129</v>
      </c>
      <c r="AU92" s="216" t="s">
        <v>78</v>
      </c>
      <c r="AY92" s="18" t="s">
        <v>127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76</v>
      </c>
      <c r="BK92" s="217">
        <f>ROUND(I92*H92,2)</f>
        <v>0</v>
      </c>
      <c r="BL92" s="18" t="s">
        <v>134</v>
      </c>
      <c r="BM92" s="216" t="s">
        <v>605</v>
      </c>
    </row>
    <row r="93" s="2" customFormat="1">
      <c r="A93" s="39"/>
      <c r="B93" s="40"/>
      <c r="C93" s="41"/>
      <c r="D93" s="218" t="s">
        <v>136</v>
      </c>
      <c r="E93" s="41"/>
      <c r="F93" s="219" t="s">
        <v>327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136</v>
      </c>
      <c r="AU93" s="18" t="s">
        <v>78</v>
      </c>
    </row>
    <row r="94" s="13" customFormat="1">
      <c r="A94" s="13"/>
      <c r="B94" s="223"/>
      <c r="C94" s="224"/>
      <c r="D94" s="225" t="s">
        <v>138</v>
      </c>
      <c r="E94" s="226" t="s">
        <v>18</v>
      </c>
      <c r="F94" s="227" t="s">
        <v>537</v>
      </c>
      <c r="G94" s="224"/>
      <c r="H94" s="226" t="s">
        <v>18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138</v>
      </c>
      <c r="AU94" s="233" t="s">
        <v>78</v>
      </c>
      <c r="AV94" s="13" t="s">
        <v>76</v>
      </c>
      <c r="AW94" s="13" t="s">
        <v>30</v>
      </c>
      <c r="AX94" s="13" t="s">
        <v>68</v>
      </c>
      <c r="AY94" s="233" t="s">
        <v>127</v>
      </c>
    </row>
    <row r="95" s="13" customFormat="1">
      <c r="A95" s="13"/>
      <c r="B95" s="223"/>
      <c r="C95" s="224"/>
      <c r="D95" s="225" t="s">
        <v>138</v>
      </c>
      <c r="E95" s="226" t="s">
        <v>18</v>
      </c>
      <c r="F95" s="227" t="s">
        <v>329</v>
      </c>
      <c r="G95" s="224"/>
      <c r="H95" s="226" t="s">
        <v>18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138</v>
      </c>
      <c r="AU95" s="233" t="s">
        <v>78</v>
      </c>
      <c r="AV95" s="13" t="s">
        <v>76</v>
      </c>
      <c r="AW95" s="13" t="s">
        <v>30</v>
      </c>
      <c r="AX95" s="13" t="s">
        <v>68</v>
      </c>
      <c r="AY95" s="233" t="s">
        <v>127</v>
      </c>
    </row>
    <row r="96" s="13" customFormat="1">
      <c r="A96" s="13"/>
      <c r="B96" s="223"/>
      <c r="C96" s="224"/>
      <c r="D96" s="225" t="s">
        <v>138</v>
      </c>
      <c r="E96" s="226" t="s">
        <v>18</v>
      </c>
      <c r="F96" s="227" t="s">
        <v>298</v>
      </c>
      <c r="G96" s="224"/>
      <c r="H96" s="226" t="s">
        <v>18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138</v>
      </c>
      <c r="AU96" s="233" t="s">
        <v>78</v>
      </c>
      <c r="AV96" s="13" t="s">
        <v>76</v>
      </c>
      <c r="AW96" s="13" t="s">
        <v>30</v>
      </c>
      <c r="AX96" s="13" t="s">
        <v>68</v>
      </c>
      <c r="AY96" s="233" t="s">
        <v>127</v>
      </c>
    </row>
    <row r="97" s="14" customFormat="1">
      <c r="A97" s="14"/>
      <c r="B97" s="234"/>
      <c r="C97" s="235"/>
      <c r="D97" s="225" t="s">
        <v>138</v>
      </c>
      <c r="E97" s="236" t="s">
        <v>18</v>
      </c>
      <c r="F97" s="237" t="s">
        <v>590</v>
      </c>
      <c r="G97" s="235"/>
      <c r="H97" s="238">
        <v>88.200000000000003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138</v>
      </c>
      <c r="AU97" s="244" t="s">
        <v>78</v>
      </c>
      <c r="AV97" s="14" t="s">
        <v>78</v>
      </c>
      <c r="AW97" s="14" t="s">
        <v>30</v>
      </c>
      <c r="AX97" s="14" t="s">
        <v>76</v>
      </c>
      <c r="AY97" s="244" t="s">
        <v>127</v>
      </c>
    </row>
    <row r="98" s="2" customFormat="1" ht="16.5" customHeight="1">
      <c r="A98" s="39"/>
      <c r="B98" s="40"/>
      <c r="C98" s="260" t="s">
        <v>134</v>
      </c>
      <c r="D98" s="260" t="s">
        <v>272</v>
      </c>
      <c r="E98" s="261" t="s">
        <v>332</v>
      </c>
      <c r="F98" s="262" t="s">
        <v>333</v>
      </c>
      <c r="G98" s="263" t="s">
        <v>334</v>
      </c>
      <c r="H98" s="264">
        <v>79.379999999999995</v>
      </c>
      <c r="I98" s="265"/>
      <c r="J98" s="266">
        <f>ROUND(I98*H98,2)</f>
        <v>0</v>
      </c>
      <c r="K98" s="262" t="s">
        <v>18</v>
      </c>
      <c r="L98" s="267"/>
      <c r="M98" s="268" t="s">
        <v>18</v>
      </c>
      <c r="N98" s="269" t="s">
        <v>39</v>
      </c>
      <c r="O98" s="85"/>
      <c r="P98" s="214">
        <f>O98*H98</f>
        <v>0</v>
      </c>
      <c r="Q98" s="214">
        <v>0.001</v>
      </c>
      <c r="R98" s="214">
        <f>Q98*H98</f>
        <v>0.079379999999999992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196</v>
      </c>
      <c r="AT98" s="216" t="s">
        <v>272</v>
      </c>
      <c r="AU98" s="216" t="s">
        <v>78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76</v>
      </c>
      <c r="BK98" s="217">
        <f>ROUND(I98*H98,2)</f>
        <v>0</v>
      </c>
      <c r="BL98" s="18" t="s">
        <v>134</v>
      </c>
      <c r="BM98" s="216" t="s">
        <v>606</v>
      </c>
    </row>
    <row r="99" s="13" customFormat="1">
      <c r="A99" s="13"/>
      <c r="B99" s="223"/>
      <c r="C99" s="224"/>
      <c r="D99" s="225" t="s">
        <v>138</v>
      </c>
      <c r="E99" s="226" t="s">
        <v>18</v>
      </c>
      <c r="F99" s="227" t="s">
        <v>336</v>
      </c>
      <c r="G99" s="224"/>
      <c r="H99" s="226" t="s">
        <v>18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138</v>
      </c>
      <c r="AU99" s="233" t="s">
        <v>78</v>
      </c>
      <c r="AV99" s="13" t="s">
        <v>76</v>
      </c>
      <c r="AW99" s="13" t="s">
        <v>30</v>
      </c>
      <c r="AX99" s="13" t="s">
        <v>68</v>
      </c>
      <c r="AY99" s="233" t="s">
        <v>127</v>
      </c>
    </row>
    <row r="100" s="13" customFormat="1">
      <c r="A100" s="13"/>
      <c r="B100" s="223"/>
      <c r="C100" s="224"/>
      <c r="D100" s="225" t="s">
        <v>138</v>
      </c>
      <c r="E100" s="226" t="s">
        <v>18</v>
      </c>
      <c r="F100" s="227" t="s">
        <v>337</v>
      </c>
      <c r="G100" s="224"/>
      <c r="H100" s="226" t="s">
        <v>18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138</v>
      </c>
      <c r="AU100" s="233" t="s">
        <v>78</v>
      </c>
      <c r="AV100" s="13" t="s">
        <v>76</v>
      </c>
      <c r="AW100" s="13" t="s">
        <v>30</v>
      </c>
      <c r="AX100" s="13" t="s">
        <v>68</v>
      </c>
      <c r="AY100" s="233" t="s">
        <v>127</v>
      </c>
    </row>
    <row r="101" s="13" customFormat="1">
      <c r="A101" s="13"/>
      <c r="B101" s="223"/>
      <c r="C101" s="224"/>
      <c r="D101" s="225" t="s">
        <v>138</v>
      </c>
      <c r="E101" s="226" t="s">
        <v>18</v>
      </c>
      <c r="F101" s="227" t="s">
        <v>338</v>
      </c>
      <c r="G101" s="224"/>
      <c r="H101" s="226" t="s">
        <v>18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138</v>
      </c>
      <c r="AU101" s="233" t="s">
        <v>78</v>
      </c>
      <c r="AV101" s="13" t="s">
        <v>76</v>
      </c>
      <c r="AW101" s="13" t="s">
        <v>30</v>
      </c>
      <c r="AX101" s="13" t="s">
        <v>68</v>
      </c>
      <c r="AY101" s="233" t="s">
        <v>127</v>
      </c>
    </row>
    <row r="102" s="14" customFormat="1">
      <c r="A102" s="14"/>
      <c r="B102" s="234"/>
      <c r="C102" s="235"/>
      <c r="D102" s="225" t="s">
        <v>138</v>
      </c>
      <c r="E102" s="236" t="s">
        <v>18</v>
      </c>
      <c r="F102" s="237" t="s">
        <v>592</v>
      </c>
      <c r="G102" s="235"/>
      <c r="H102" s="238">
        <v>79.379999999999995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138</v>
      </c>
      <c r="AU102" s="244" t="s">
        <v>78</v>
      </c>
      <c r="AV102" s="14" t="s">
        <v>78</v>
      </c>
      <c r="AW102" s="14" t="s">
        <v>30</v>
      </c>
      <c r="AX102" s="14" t="s">
        <v>76</v>
      </c>
      <c r="AY102" s="244" t="s">
        <v>127</v>
      </c>
    </row>
    <row r="103" s="2" customFormat="1" ht="16.5" customHeight="1">
      <c r="A103" s="39"/>
      <c r="B103" s="40"/>
      <c r="C103" s="205" t="s">
        <v>173</v>
      </c>
      <c r="D103" s="205" t="s">
        <v>129</v>
      </c>
      <c r="E103" s="206" t="s">
        <v>392</v>
      </c>
      <c r="F103" s="207" t="s">
        <v>393</v>
      </c>
      <c r="G103" s="208" t="s">
        <v>150</v>
      </c>
      <c r="H103" s="209">
        <v>264.60000000000002</v>
      </c>
      <c r="I103" s="210"/>
      <c r="J103" s="211">
        <f>ROUND(I103*H103,2)</f>
        <v>0</v>
      </c>
      <c r="K103" s="207" t="s">
        <v>133</v>
      </c>
      <c r="L103" s="45"/>
      <c r="M103" s="212" t="s">
        <v>18</v>
      </c>
      <c r="N103" s="213" t="s">
        <v>39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134</v>
      </c>
      <c r="AT103" s="216" t="s">
        <v>129</v>
      </c>
      <c r="AU103" s="216" t="s">
        <v>78</v>
      </c>
      <c r="AY103" s="18" t="s">
        <v>127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76</v>
      </c>
      <c r="BK103" s="217">
        <f>ROUND(I103*H103,2)</f>
        <v>0</v>
      </c>
      <c r="BL103" s="18" t="s">
        <v>134</v>
      </c>
      <c r="BM103" s="216" t="s">
        <v>607</v>
      </c>
    </row>
    <row r="104" s="2" customFormat="1">
      <c r="A104" s="39"/>
      <c r="B104" s="40"/>
      <c r="C104" s="41"/>
      <c r="D104" s="218" t="s">
        <v>136</v>
      </c>
      <c r="E104" s="41"/>
      <c r="F104" s="219" t="s">
        <v>395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136</v>
      </c>
      <c r="AU104" s="18" t="s">
        <v>78</v>
      </c>
    </row>
    <row r="105" s="13" customFormat="1">
      <c r="A105" s="13"/>
      <c r="B105" s="223"/>
      <c r="C105" s="224"/>
      <c r="D105" s="225" t="s">
        <v>138</v>
      </c>
      <c r="E105" s="226" t="s">
        <v>18</v>
      </c>
      <c r="F105" s="227" t="s">
        <v>542</v>
      </c>
      <c r="G105" s="224"/>
      <c r="H105" s="226" t="s">
        <v>18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78</v>
      </c>
      <c r="AV105" s="13" t="s">
        <v>76</v>
      </c>
      <c r="AW105" s="13" t="s">
        <v>30</v>
      </c>
      <c r="AX105" s="13" t="s">
        <v>68</v>
      </c>
      <c r="AY105" s="233" t="s">
        <v>127</v>
      </c>
    </row>
    <row r="106" s="13" customFormat="1">
      <c r="A106" s="13"/>
      <c r="B106" s="223"/>
      <c r="C106" s="224"/>
      <c r="D106" s="225" t="s">
        <v>138</v>
      </c>
      <c r="E106" s="226" t="s">
        <v>18</v>
      </c>
      <c r="F106" s="227" t="s">
        <v>543</v>
      </c>
      <c r="G106" s="224"/>
      <c r="H106" s="226" t="s">
        <v>18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138</v>
      </c>
      <c r="AU106" s="233" t="s">
        <v>78</v>
      </c>
      <c r="AV106" s="13" t="s">
        <v>76</v>
      </c>
      <c r="AW106" s="13" t="s">
        <v>30</v>
      </c>
      <c r="AX106" s="13" t="s">
        <v>68</v>
      </c>
      <c r="AY106" s="233" t="s">
        <v>127</v>
      </c>
    </row>
    <row r="107" s="14" customFormat="1">
      <c r="A107" s="14"/>
      <c r="B107" s="234"/>
      <c r="C107" s="235"/>
      <c r="D107" s="225" t="s">
        <v>138</v>
      </c>
      <c r="E107" s="236" t="s">
        <v>18</v>
      </c>
      <c r="F107" s="237" t="s">
        <v>594</v>
      </c>
      <c r="G107" s="235"/>
      <c r="H107" s="238">
        <v>0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138</v>
      </c>
      <c r="AU107" s="244" t="s">
        <v>78</v>
      </c>
      <c r="AV107" s="14" t="s">
        <v>78</v>
      </c>
      <c r="AW107" s="14" t="s">
        <v>30</v>
      </c>
      <c r="AX107" s="14" t="s">
        <v>68</v>
      </c>
      <c r="AY107" s="244" t="s">
        <v>127</v>
      </c>
    </row>
    <row r="108" s="13" customFormat="1">
      <c r="A108" s="13"/>
      <c r="B108" s="223"/>
      <c r="C108" s="224"/>
      <c r="D108" s="225" t="s">
        <v>138</v>
      </c>
      <c r="E108" s="226" t="s">
        <v>18</v>
      </c>
      <c r="F108" s="227" t="s">
        <v>545</v>
      </c>
      <c r="G108" s="224"/>
      <c r="H108" s="226" t="s">
        <v>18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138</v>
      </c>
      <c r="AU108" s="233" t="s">
        <v>78</v>
      </c>
      <c r="AV108" s="13" t="s">
        <v>76</v>
      </c>
      <c r="AW108" s="13" t="s">
        <v>30</v>
      </c>
      <c r="AX108" s="13" t="s">
        <v>68</v>
      </c>
      <c r="AY108" s="233" t="s">
        <v>127</v>
      </c>
    </row>
    <row r="109" s="14" customFormat="1">
      <c r="A109" s="14"/>
      <c r="B109" s="234"/>
      <c r="C109" s="235"/>
      <c r="D109" s="225" t="s">
        <v>138</v>
      </c>
      <c r="E109" s="236" t="s">
        <v>18</v>
      </c>
      <c r="F109" s="237" t="s">
        <v>595</v>
      </c>
      <c r="G109" s="235"/>
      <c r="H109" s="238">
        <v>264.60000000000002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138</v>
      </c>
      <c r="AU109" s="244" t="s">
        <v>78</v>
      </c>
      <c r="AV109" s="14" t="s">
        <v>78</v>
      </c>
      <c r="AW109" s="14" t="s">
        <v>30</v>
      </c>
      <c r="AX109" s="14" t="s">
        <v>68</v>
      </c>
      <c r="AY109" s="244" t="s">
        <v>127</v>
      </c>
    </row>
    <row r="110" s="15" customFormat="1">
      <c r="A110" s="15"/>
      <c r="B110" s="245"/>
      <c r="C110" s="246"/>
      <c r="D110" s="225" t="s">
        <v>138</v>
      </c>
      <c r="E110" s="247" t="s">
        <v>18</v>
      </c>
      <c r="F110" s="248" t="s">
        <v>142</v>
      </c>
      <c r="G110" s="246"/>
      <c r="H110" s="249">
        <v>264.60000000000002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138</v>
      </c>
      <c r="AU110" s="255" t="s">
        <v>78</v>
      </c>
      <c r="AV110" s="15" t="s">
        <v>134</v>
      </c>
      <c r="AW110" s="15" t="s">
        <v>30</v>
      </c>
      <c r="AX110" s="15" t="s">
        <v>76</v>
      </c>
      <c r="AY110" s="255" t="s">
        <v>127</v>
      </c>
    </row>
    <row r="111" s="2" customFormat="1" ht="16.5" customHeight="1">
      <c r="A111" s="39"/>
      <c r="B111" s="40"/>
      <c r="C111" s="205" t="s">
        <v>179</v>
      </c>
      <c r="D111" s="205" t="s">
        <v>129</v>
      </c>
      <c r="E111" s="206" t="s">
        <v>401</v>
      </c>
      <c r="F111" s="207" t="s">
        <v>402</v>
      </c>
      <c r="G111" s="208" t="s">
        <v>150</v>
      </c>
      <c r="H111" s="209">
        <v>264.60000000000002</v>
      </c>
      <c r="I111" s="210"/>
      <c r="J111" s="211">
        <f>ROUND(I111*H111,2)</f>
        <v>0</v>
      </c>
      <c r="K111" s="207" t="s">
        <v>133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134</v>
      </c>
      <c r="AT111" s="216" t="s">
        <v>129</v>
      </c>
      <c r="AU111" s="216" t="s">
        <v>78</v>
      </c>
      <c r="AY111" s="18" t="s">
        <v>127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76</v>
      </c>
      <c r="BK111" s="217">
        <f>ROUND(I111*H111,2)</f>
        <v>0</v>
      </c>
      <c r="BL111" s="18" t="s">
        <v>134</v>
      </c>
      <c r="BM111" s="216" t="s">
        <v>608</v>
      </c>
    </row>
    <row r="112" s="2" customFormat="1">
      <c r="A112" s="39"/>
      <c r="B112" s="40"/>
      <c r="C112" s="41"/>
      <c r="D112" s="218" t="s">
        <v>136</v>
      </c>
      <c r="E112" s="41"/>
      <c r="F112" s="219" t="s">
        <v>404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78</v>
      </c>
    </row>
    <row r="113" s="14" customFormat="1">
      <c r="A113" s="14"/>
      <c r="B113" s="234"/>
      <c r="C113" s="235"/>
      <c r="D113" s="225" t="s">
        <v>138</v>
      </c>
      <c r="E113" s="236" t="s">
        <v>18</v>
      </c>
      <c r="F113" s="237" t="s">
        <v>609</v>
      </c>
      <c r="G113" s="235"/>
      <c r="H113" s="238">
        <v>264.60000000000002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138</v>
      </c>
      <c r="AU113" s="244" t="s">
        <v>78</v>
      </c>
      <c r="AV113" s="14" t="s">
        <v>78</v>
      </c>
      <c r="AW113" s="14" t="s">
        <v>30</v>
      </c>
      <c r="AX113" s="14" t="s">
        <v>76</v>
      </c>
      <c r="AY113" s="244" t="s">
        <v>127</v>
      </c>
    </row>
    <row r="114" s="2" customFormat="1" ht="16.5" customHeight="1">
      <c r="A114" s="39"/>
      <c r="B114" s="40"/>
      <c r="C114" s="205" t="s">
        <v>213</v>
      </c>
      <c r="D114" s="205" t="s">
        <v>129</v>
      </c>
      <c r="E114" s="206" t="s">
        <v>407</v>
      </c>
      <c r="F114" s="207" t="s">
        <v>408</v>
      </c>
      <c r="G114" s="208" t="s">
        <v>150</v>
      </c>
      <c r="H114" s="209">
        <v>264.60000000000002</v>
      </c>
      <c r="I114" s="210"/>
      <c r="J114" s="211">
        <f>ROUND(I114*H114,2)</f>
        <v>0</v>
      </c>
      <c r="K114" s="207" t="s">
        <v>133</v>
      </c>
      <c r="L114" s="45"/>
      <c r="M114" s="212" t="s">
        <v>18</v>
      </c>
      <c r="N114" s="213" t="s">
        <v>39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134</v>
      </c>
      <c r="AT114" s="216" t="s">
        <v>129</v>
      </c>
      <c r="AU114" s="216" t="s">
        <v>78</v>
      </c>
      <c r="AY114" s="18" t="s">
        <v>127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76</v>
      </c>
      <c r="BK114" s="217">
        <f>ROUND(I114*H114,2)</f>
        <v>0</v>
      </c>
      <c r="BL114" s="18" t="s">
        <v>134</v>
      </c>
      <c r="BM114" s="216" t="s">
        <v>610</v>
      </c>
    </row>
    <row r="115" s="2" customFormat="1">
      <c r="A115" s="39"/>
      <c r="B115" s="40"/>
      <c r="C115" s="41"/>
      <c r="D115" s="218" t="s">
        <v>136</v>
      </c>
      <c r="E115" s="41"/>
      <c r="F115" s="219" t="s">
        <v>410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78</v>
      </c>
    </row>
    <row r="116" s="2" customFormat="1" ht="16.5" customHeight="1">
      <c r="A116" s="39"/>
      <c r="B116" s="40"/>
      <c r="C116" s="205" t="s">
        <v>196</v>
      </c>
      <c r="D116" s="205" t="s">
        <v>129</v>
      </c>
      <c r="E116" s="206" t="s">
        <v>550</v>
      </c>
      <c r="F116" s="207" t="s">
        <v>551</v>
      </c>
      <c r="G116" s="208" t="s">
        <v>552</v>
      </c>
      <c r="H116" s="209">
        <v>2</v>
      </c>
      <c r="I116" s="210"/>
      <c r="J116" s="211">
        <f>ROUND(I116*H116,2)</f>
        <v>0</v>
      </c>
      <c r="K116" s="207" t="s">
        <v>18</v>
      </c>
      <c r="L116" s="45"/>
      <c r="M116" s="212" t="s">
        <v>18</v>
      </c>
      <c r="N116" s="213" t="s">
        <v>39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134</v>
      </c>
      <c r="AT116" s="216" t="s">
        <v>129</v>
      </c>
      <c r="AU116" s="216" t="s">
        <v>78</v>
      </c>
      <c r="AY116" s="18" t="s">
        <v>127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76</v>
      </c>
      <c r="BK116" s="217">
        <f>ROUND(I116*H116,2)</f>
        <v>0</v>
      </c>
      <c r="BL116" s="18" t="s">
        <v>134</v>
      </c>
      <c r="BM116" s="216" t="s">
        <v>611</v>
      </c>
    </row>
    <row r="117" s="13" customFormat="1">
      <c r="A117" s="13"/>
      <c r="B117" s="223"/>
      <c r="C117" s="224"/>
      <c r="D117" s="225" t="s">
        <v>138</v>
      </c>
      <c r="E117" s="226" t="s">
        <v>18</v>
      </c>
      <c r="F117" s="227" t="s">
        <v>554</v>
      </c>
      <c r="G117" s="224"/>
      <c r="H117" s="226" t="s">
        <v>18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138</v>
      </c>
      <c r="AU117" s="233" t="s">
        <v>78</v>
      </c>
      <c r="AV117" s="13" t="s">
        <v>76</v>
      </c>
      <c r="AW117" s="13" t="s">
        <v>30</v>
      </c>
      <c r="AX117" s="13" t="s">
        <v>68</v>
      </c>
      <c r="AY117" s="233" t="s">
        <v>127</v>
      </c>
    </row>
    <row r="118" s="14" customFormat="1">
      <c r="A118" s="14"/>
      <c r="B118" s="234"/>
      <c r="C118" s="235"/>
      <c r="D118" s="225" t="s">
        <v>138</v>
      </c>
      <c r="E118" s="236" t="s">
        <v>18</v>
      </c>
      <c r="F118" s="237" t="s">
        <v>78</v>
      </c>
      <c r="G118" s="235"/>
      <c r="H118" s="238">
        <v>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138</v>
      </c>
      <c r="AU118" s="244" t="s">
        <v>78</v>
      </c>
      <c r="AV118" s="14" t="s">
        <v>78</v>
      </c>
      <c r="AW118" s="14" t="s">
        <v>30</v>
      </c>
      <c r="AX118" s="14" t="s">
        <v>68</v>
      </c>
      <c r="AY118" s="244" t="s">
        <v>127</v>
      </c>
    </row>
    <row r="119" s="15" customFormat="1">
      <c r="A119" s="15"/>
      <c r="B119" s="245"/>
      <c r="C119" s="246"/>
      <c r="D119" s="225" t="s">
        <v>138</v>
      </c>
      <c r="E119" s="247" t="s">
        <v>18</v>
      </c>
      <c r="F119" s="248" t="s">
        <v>142</v>
      </c>
      <c r="G119" s="246"/>
      <c r="H119" s="249">
        <v>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138</v>
      </c>
      <c r="AU119" s="255" t="s">
        <v>78</v>
      </c>
      <c r="AV119" s="15" t="s">
        <v>134</v>
      </c>
      <c r="AW119" s="15" t="s">
        <v>30</v>
      </c>
      <c r="AX119" s="15" t="s">
        <v>76</v>
      </c>
      <c r="AY119" s="255" t="s">
        <v>127</v>
      </c>
    </row>
    <row r="120" s="2" customFormat="1" ht="16.5" customHeight="1">
      <c r="A120" s="39"/>
      <c r="B120" s="40"/>
      <c r="C120" s="205" t="s">
        <v>203</v>
      </c>
      <c r="D120" s="205" t="s">
        <v>129</v>
      </c>
      <c r="E120" s="206" t="s">
        <v>448</v>
      </c>
      <c r="F120" s="207" t="s">
        <v>449</v>
      </c>
      <c r="G120" s="208" t="s">
        <v>450</v>
      </c>
      <c r="H120" s="209">
        <v>0.5</v>
      </c>
      <c r="I120" s="210"/>
      <c r="J120" s="211">
        <f>ROUND(I120*H120,2)</f>
        <v>0</v>
      </c>
      <c r="K120" s="207" t="s">
        <v>133</v>
      </c>
      <c r="L120" s="45"/>
      <c r="M120" s="212" t="s">
        <v>18</v>
      </c>
      <c r="N120" s="213" t="s">
        <v>39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134</v>
      </c>
      <c r="AT120" s="216" t="s">
        <v>129</v>
      </c>
      <c r="AU120" s="216" t="s">
        <v>78</v>
      </c>
      <c r="AY120" s="18" t="s">
        <v>127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76</v>
      </c>
      <c r="BK120" s="217">
        <f>ROUND(I120*H120,2)</f>
        <v>0</v>
      </c>
      <c r="BL120" s="18" t="s">
        <v>134</v>
      </c>
      <c r="BM120" s="216" t="s">
        <v>612</v>
      </c>
    </row>
    <row r="121" s="2" customFormat="1">
      <c r="A121" s="39"/>
      <c r="B121" s="40"/>
      <c r="C121" s="41"/>
      <c r="D121" s="218" t="s">
        <v>136</v>
      </c>
      <c r="E121" s="41"/>
      <c r="F121" s="219" t="s">
        <v>452</v>
      </c>
      <c r="G121" s="41"/>
      <c r="H121" s="41"/>
      <c r="I121" s="220"/>
      <c r="J121" s="41"/>
      <c r="K121" s="41"/>
      <c r="L121" s="45"/>
      <c r="M121" s="256"/>
      <c r="N121" s="257"/>
      <c r="O121" s="258"/>
      <c r="P121" s="258"/>
      <c r="Q121" s="258"/>
      <c r="R121" s="258"/>
      <c r="S121" s="258"/>
      <c r="T121" s="25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78</v>
      </c>
    </row>
    <row r="122" s="2" customFormat="1" ht="6.96" customHeight="1">
      <c r="A122" s="39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uW+n4aPUjvbFEENerHlCRWCC7RzZ3FhPwVWObHPUIyHzJ72fzDAtQY3Pt0LNqReHDJAFVlgY1hVzG7tkNWp+9w==" hashValue="hG5EH/zmNgSnm5H+uHm+nzi4h/ltxNvGz2XyGmmE37vTAv1i22sRcZIGkKXPH11z3erDtMwzbJ8b17TQGPDt0g==" algorithmName="SHA-512" password="CC35"/>
  <autoFilter ref="C80:K12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11151331"/>
    <hyperlink ref="F93" r:id="rId2" display="https://podminky.urs.cz/item/CS_URS_2022_02/184813134"/>
    <hyperlink ref="F104" r:id="rId3" display="https://podminky.urs.cz/item/CS_URS_2022_02/185804311"/>
    <hyperlink ref="F112" r:id="rId4" display="https://podminky.urs.cz/item/CS_URS_2022_02/185851121"/>
    <hyperlink ref="F115" r:id="rId5" display="https://podminky.urs.cz/item/CS_URS_2022_02/185851129"/>
    <hyperlink ref="F121" r:id="rId6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2023-02-10T05:57:15Z</dcterms:created>
  <dcterms:modified xsi:type="dcterms:W3CDTF">2023-02-10T05:57:27Z</dcterms:modified>
</cp:coreProperties>
</file>